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na4FgmpCG+y/mlB5ypLOEiLMA17uSdzy4nRinifd+pG2zAZibNmxc7/Y7WB0o3pMSLkcGkHzqTsGJCbuR5BWMw==" workbookSaltValue="XQNcUDevrpkKJfT9ntKM3Q==" workbookSpinCount="100000" lockStructure="1"/>
  <bookViews>
    <workbookView xWindow="0" yWindow="0" windowWidth="19200" windowHeight="8100"/>
  </bookViews>
  <sheets>
    <sheet name="Данные" sheetId="1" r:id="rId1"/>
    <sheet name="Результаты" sheetId="4" r:id="rId2"/>
    <sheet name="Лист2" sheetId="2" state="hidden" r:id="rId3"/>
  </sheets>
  <definedNames>
    <definedName name="Муниципалитеты_ОО">OFFSET(Данные!#REF!,MATCH(Данные!$B$3,Данные!#REF!,0),1,COUNTIF(Данные!#REF!,Данные!$B$3),1)</definedName>
  </definedNames>
  <calcPr calcId="162913" iterateDelta="1E-4"/>
</workbook>
</file>

<file path=xl/calcChain.xml><?xml version="1.0" encoding="utf-8"?>
<calcChain xmlns="http://schemas.openxmlformats.org/spreadsheetml/2006/main">
  <c r="C126" i="1" l="1"/>
  <c r="AM4" i="4" s="1"/>
  <c r="C127" i="1"/>
  <c r="AN4" i="4" s="1"/>
  <c r="C128" i="1"/>
  <c r="AO4" i="4" s="1"/>
  <c r="C129" i="1"/>
  <c r="AP4" i="4" s="1"/>
  <c r="C130" i="1"/>
  <c r="AQ4" i="4" s="1"/>
  <c r="C125" i="1"/>
  <c r="AL4" i="4" s="1"/>
  <c r="C104" i="1"/>
  <c r="AD4" i="4" s="1"/>
  <c r="C105" i="1"/>
  <c r="AE4" i="4" s="1"/>
  <c r="C106" i="1"/>
  <c r="AF4" i="4" s="1"/>
  <c r="C107" i="1"/>
  <c r="AG4" i="4" s="1"/>
  <c r="C108" i="1"/>
  <c r="AH4" i="4" s="1"/>
  <c r="C109" i="1"/>
  <c r="AI4" i="4" s="1"/>
  <c r="C110" i="1"/>
  <c r="AJ4" i="4" s="1"/>
  <c r="C111" i="1"/>
  <c r="AK4" i="4" s="1"/>
  <c r="C103" i="1"/>
  <c r="AC4" i="4" s="1"/>
  <c r="C84" i="1" l="1"/>
  <c r="U4" i="4" s="1"/>
  <c r="C85" i="1"/>
  <c r="V4" i="4" s="1"/>
  <c r="C86" i="1"/>
  <c r="W4" i="4" s="1"/>
  <c r="C87" i="1"/>
  <c r="X4" i="4" s="1"/>
  <c r="C88" i="1"/>
  <c r="Y4" i="4" s="1"/>
  <c r="C89" i="1"/>
  <c r="Z4" i="4" s="1"/>
  <c r="C90" i="1"/>
  <c r="AA4" i="4" s="1"/>
  <c r="C91" i="1"/>
  <c r="AB4" i="4" s="1"/>
  <c r="C83" i="1"/>
  <c r="T4" i="4" s="1"/>
  <c r="J4" i="4" l="1"/>
  <c r="I4" i="4"/>
  <c r="AU4" i="4" l="1"/>
  <c r="AT4" i="4"/>
  <c r="AS4" i="4"/>
  <c r="AR4" i="4"/>
  <c r="C182" i="1" l="1"/>
  <c r="BI4" i="4" s="1"/>
  <c r="C179" i="1"/>
  <c r="BH4" i="4" s="1"/>
  <c r="C176" i="1"/>
  <c r="BG4" i="4" s="1"/>
  <c r="C173" i="1"/>
  <c r="BF4" i="4" s="1"/>
  <c r="C170" i="1"/>
  <c r="BE4" i="4" s="1"/>
  <c r="C167" i="1"/>
  <c r="BD4" i="4" s="1"/>
  <c r="C164" i="1"/>
  <c r="BC4" i="4" s="1"/>
  <c r="C161" i="1"/>
  <c r="BB4" i="4" s="1"/>
  <c r="C158" i="1"/>
  <c r="BA4" i="4" s="1"/>
  <c r="C154" i="1"/>
  <c r="AZ4" i="4" s="1"/>
  <c r="C149" i="1" l="1"/>
  <c r="AY4" i="4" s="1"/>
  <c r="C146" i="1"/>
  <c r="AX4" i="4" s="1"/>
  <c r="C143" i="1"/>
  <c r="AW4" i="4" s="1"/>
  <c r="C140" i="1"/>
  <c r="AV4" i="4" s="1"/>
  <c r="C45" i="1"/>
  <c r="K4" i="4" s="1"/>
  <c r="C71" i="1" l="1"/>
  <c r="S4" i="4" s="1"/>
  <c r="C67" i="1"/>
  <c r="R4" i="4" s="1"/>
  <c r="C63" i="1"/>
  <c r="Q4" i="4" s="1"/>
  <c r="C60" i="1"/>
  <c r="P4" i="4" s="1"/>
  <c r="C59" i="1"/>
  <c r="O4" i="4" s="1"/>
  <c r="C53" i="1"/>
  <c r="N4" i="4" s="1"/>
  <c r="C52" i="1"/>
  <c r="M4" i="4" s="1"/>
  <c r="C51" i="1"/>
  <c r="L4" i="4" s="1"/>
  <c r="C39" i="1"/>
  <c r="H4" i="4" s="1"/>
  <c r="C34" i="1"/>
  <c r="G4" i="4" s="1"/>
  <c r="C29" i="1"/>
  <c r="F4" i="4" s="1"/>
  <c r="C26" i="1"/>
  <c r="E4" i="4" s="1"/>
  <c r="C20" i="1"/>
  <c r="D4" i="4" s="1"/>
  <c r="C13" i="1" l="1"/>
  <c r="C4" i="4" s="1"/>
  <c r="B4" i="4" l="1"/>
  <c r="A4" i="4"/>
</calcChain>
</file>

<file path=xl/sharedStrings.xml><?xml version="1.0" encoding="utf-8"?>
<sst xmlns="http://schemas.openxmlformats.org/spreadsheetml/2006/main" count="702" uniqueCount="414">
  <si>
    <t>Большесельский муниципальный район</t>
  </si>
  <si>
    <t>Борисоглебский муниципальный район</t>
  </si>
  <si>
    <t>Брейтовский муниципальный район</t>
  </si>
  <si>
    <t>Гаврилов-Ямский муниципальный район</t>
  </si>
  <si>
    <t>Даниловский муниципальный район</t>
  </si>
  <si>
    <t>Любимский муниципальный район</t>
  </si>
  <si>
    <t>Мышкинский муниципальный район </t>
  </si>
  <si>
    <t>г. Мышкин</t>
  </si>
  <si>
    <t>Некоузский муниципальный район </t>
  </si>
  <si>
    <t>Некрасовский муниципальный район </t>
  </si>
  <si>
    <t>Первомайский муниципальный район </t>
  </si>
  <si>
    <t>Переславский муниципальный район </t>
  </si>
  <si>
    <t>г. Переславль-Залесский </t>
  </si>
  <si>
    <t>Пошехонский муниципальный район </t>
  </si>
  <si>
    <t>Ростовский муниципальный район </t>
  </si>
  <si>
    <t>Рыбинский муниципальный район </t>
  </si>
  <si>
    <t>г. Рыбинск </t>
  </si>
  <si>
    <t>Тутаевский муниципальный район</t>
  </si>
  <si>
    <t>г. Тутаев</t>
  </si>
  <si>
    <t>Угличский муниципальный район</t>
  </si>
  <si>
    <t>г. Углич</t>
  </si>
  <si>
    <t>Ярославский муниципальный район</t>
  </si>
  <si>
    <t>г. Ярославль</t>
  </si>
  <si>
    <t>Ярославская область</t>
  </si>
  <si>
    <t>г. Самара</t>
  </si>
  <si>
    <t>г. Тольятти</t>
  </si>
  <si>
    <t>г. Сызрань</t>
  </si>
  <si>
    <t>г. Жигулёвск</t>
  </si>
  <si>
    <t>г. Кинель</t>
  </si>
  <si>
    <t>г. Новокуйбышевск</t>
  </si>
  <si>
    <t>г. Октябрьск</t>
  </si>
  <si>
    <t>г. Отрадный</t>
  </si>
  <si>
    <t>г. Похвистнево</t>
  </si>
  <si>
    <t>г. Чапаевск</t>
  </si>
  <si>
    <t>Алексеевский район</t>
  </si>
  <si>
    <t>Шигонский район</t>
  </si>
  <si>
    <t>Безенчукский район</t>
  </si>
  <si>
    <t>Богатовский район</t>
  </si>
  <si>
    <t>Большеглушицкий район</t>
  </si>
  <si>
    <t>Большечерниговский район</t>
  </si>
  <si>
    <t>Борский район</t>
  </si>
  <si>
    <t>Волжский район</t>
  </si>
  <si>
    <t>Елховский район</t>
  </si>
  <si>
    <t>Исаклинский район</t>
  </si>
  <si>
    <t>Камышлинский район</t>
  </si>
  <si>
    <t>Кинельский район</t>
  </si>
  <si>
    <t>Кинель-Черкасский район</t>
  </si>
  <si>
    <t>Клявлинский район</t>
  </si>
  <si>
    <t>Кошкинский район</t>
  </si>
  <si>
    <t>Красноармейский район</t>
  </si>
  <si>
    <t>Красноярский район</t>
  </si>
  <si>
    <t>Нефтегорский район</t>
  </si>
  <si>
    <t>Пестравский район</t>
  </si>
  <si>
    <t>Похвистневский район</t>
  </si>
  <si>
    <t>Приволжский район</t>
  </si>
  <si>
    <t>Сергиевский район</t>
  </si>
  <si>
    <t>Ставропольский район</t>
  </si>
  <si>
    <t>Сызранский район</t>
  </si>
  <si>
    <t>Хворостянский район</t>
  </si>
  <si>
    <t>Челно-Вершинский район</t>
  </si>
  <si>
    <t>Шенталинский район</t>
  </si>
  <si>
    <t>Самарская область</t>
  </si>
  <si>
    <t>г. Калининград</t>
  </si>
  <si>
    <t>г. Ладушкин</t>
  </si>
  <si>
    <t>г. Мамоново</t>
  </si>
  <si>
    <t>г. Пионерский</t>
  </si>
  <si>
    <t>г. Светлый</t>
  </si>
  <si>
    <t>г. Советск</t>
  </si>
  <si>
    <t>г. Янтарный</t>
  </si>
  <si>
    <t>Калининградская область</t>
  </si>
  <si>
    <t>Багратионовский</t>
  </si>
  <si>
    <t>Балтийский</t>
  </si>
  <si>
    <t>Гвардейский</t>
  </si>
  <si>
    <t>Гурьевский</t>
  </si>
  <si>
    <t>Гусевский</t>
  </si>
  <si>
    <t>Зеленоградский</t>
  </si>
  <si>
    <t>Краснознаменский</t>
  </si>
  <si>
    <t>Неманский</t>
  </si>
  <si>
    <t>Нестеровский</t>
  </si>
  <si>
    <t>Озёрский</t>
  </si>
  <si>
    <t>Полесский</t>
  </si>
  <si>
    <t>Правдинский</t>
  </si>
  <si>
    <t>Светлогорский</t>
  </si>
  <si>
    <t>Славский</t>
  </si>
  <si>
    <t>Черняховский</t>
  </si>
  <si>
    <t>Ставропольский край</t>
  </si>
  <si>
    <t>Белоярский район</t>
  </si>
  <si>
    <t>Берёзовский район</t>
  </si>
  <si>
    <t>Когалым</t>
  </si>
  <si>
    <t>Кондинский район</t>
  </si>
  <si>
    <t>Лангепас</t>
  </si>
  <si>
    <t>Мегион</t>
  </si>
  <si>
    <t>Нефтеюганск</t>
  </si>
  <si>
    <t>Нефтеюганский район</t>
  </si>
  <si>
    <t>Нижневартовск</t>
  </si>
  <si>
    <t>Нижневартовский район</t>
  </si>
  <si>
    <t>Нягань</t>
  </si>
  <si>
    <t>Октябрьский район</t>
  </si>
  <si>
    <t>Покачи</t>
  </si>
  <si>
    <t>Пыть-Ях</t>
  </si>
  <si>
    <t>Радужный</t>
  </si>
  <si>
    <t>Советский район</t>
  </si>
  <si>
    <t>Сургут</t>
  </si>
  <si>
    <t>Сургутский район</t>
  </si>
  <si>
    <t>Урай</t>
  </si>
  <si>
    <t>Ханты-Мансийск</t>
  </si>
  <si>
    <t>Ханты-Мансийский район</t>
  </si>
  <si>
    <t>Югорск</t>
  </si>
  <si>
    <t>Регион</t>
  </si>
  <si>
    <t>Муниципальный район</t>
  </si>
  <si>
    <t>Ханты-Мансийский АО</t>
  </si>
  <si>
    <t>Номер показателя</t>
  </si>
  <si>
    <t>Название показателя</t>
  </si>
  <si>
    <t>Примечание</t>
  </si>
  <si>
    <t>Выберите субъект РФ из выпадающего списка</t>
  </si>
  <si>
    <t>Георгиевск - городской округ</t>
  </si>
  <si>
    <t>Лермонтов - городской округ</t>
  </si>
  <si>
    <t>Апанасенковский район</t>
  </si>
  <si>
    <t>Арзгирский район</t>
  </si>
  <si>
    <t>Благодарненский район</t>
  </si>
  <si>
    <t>Будённовский район</t>
  </si>
  <si>
    <t>Георгиевский район</t>
  </si>
  <si>
    <t>Грачёвский район</t>
  </si>
  <si>
    <t>Ипатовский район</t>
  </si>
  <si>
    <t>Кировский район</t>
  </si>
  <si>
    <t>Кочубеевский район</t>
  </si>
  <si>
    <t>Красногвардейский район</t>
  </si>
  <si>
    <t>Курский район</t>
  </si>
  <si>
    <t>Левокумский район</t>
  </si>
  <si>
    <t>Нефтекумский район</t>
  </si>
  <si>
    <t>Новоалександровский район</t>
  </si>
  <si>
    <t>Новоселицкий район</t>
  </si>
  <si>
    <t>Петровский район</t>
  </si>
  <si>
    <t>Степновский район</t>
  </si>
  <si>
    <t>Ставрополь - городской округ</t>
  </si>
  <si>
    <t>Ессентуки - городской округ</t>
  </si>
  <si>
    <t>Железноводск - городской округ</t>
  </si>
  <si>
    <t>Кисловодск - городской округ</t>
  </si>
  <si>
    <t>Невинномысск - городской округ</t>
  </si>
  <si>
    <t>Пятигорск - городской округ</t>
  </si>
  <si>
    <t>Александровский район</t>
  </si>
  <si>
    <t>Андроповский район</t>
  </si>
  <si>
    <t>Изобильненский район</t>
  </si>
  <si>
    <t>Минераловодский - городской округ</t>
  </si>
  <si>
    <t>Предгорный район</t>
  </si>
  <si>
    <t>Труновский район</t>
  </si>
  <si>
    <t>Туркменский район</t>
  </si>
  <si>
    <t>Шпаковский район</t>
  </si>
  <si>
    <t>Муниципальное образование</t>
  </si>
  <si>
    <t>2.1.1.</t>
  </si>
  <si>
    <t>2.2.1.</t>
  </si>
  <si>
    <t>2.3.1.</t>
  </si>
  <si>
    <t>2.3.2.</t>
  </si>
  <si>
    <t>2.4.2.</t>
  </si>
  <si>
    <t>2.4.3.</t>
  </si>
  <si>
    <t>Удельный вес численности выпускников, освоивших образовательные программы основного общего образования, получивших количество баллов по ГИА ниже минимального, в общей численности выпускников, освоивших образовательные программы основного общего образования, сдававших ГИА</t>
  </si>
  <si>
    <t>Удельный вес числа организаций, имеющих пожарные краны и рукава, в общем числе общеобразовательных организаций</t>
  </si>
  <si>
    <t>Удельный вес числа организаций, имеющих дымовые извещатели, в общем числе общеобразовательных организаций</t>
  </si>
  <si>
    <t>Удельный вес числа организаций, имеющих "тревожную кнопку", в общем числе общеобразовательных организаций</t>
  </si>
  <si>
    <t>Удельный вес числа организаций, имеющих охрану, в общем числе общеобразовательных организаций</t>
  </si>
  <si>
    <t>Удельный вес числа организаций, имеющих систему видеонаблюдения, в общем числе общеобразовательных организаций</t>
  </si>
  <si>
    <t>Удельный вес числа организаций, здания которых находятся в аварийном состоянии, в общем числе общеобразовательных организаций</t>
  </si>
  <si>
    <t>Удельный вес числа организаций, здания которых требуют капитального ремонта, в общем числе общеобразовательных организаций</t>
  </si>
  <si>
    <t>2.4.4.</t>
  </si>
  <si>
    <t>Укажите наименование муниципального образования</t>
  </si>
  <si>
    <t>Охват детей начальным общим, основным общим и средним общим образованием (отношение численности учащихся, осваивающих образовательные программы начального общего, основного общего или среднего общего образования, к численности детей в возрасте 7-17 лет)</t>
  </si>
  <si>
    <t>форма № ОО-1, подраздел 2.1.1. стр. 10 гр. 3</t>
  </si>
  <si>
    <t>форма № ОО-1, подраздел 2.1.2. стр. 24 графа 3</t>
  </si>
  <si>
    <t>форма № ОО-1, подраздел 2.1.3. стр. 10 гр. 3</t>
  </si>
  <si>
    <t>численность постоянного населения в возрасте 7-17 лет (на 1 января следующего за отчетным года (на 1 января 2017 г)</t>
  </si>
  <si>
    <t>форма № ОО-1, подраздел 2.1.1. стр. 10 по сумме гр. 4–9</t>
  </si>
  <si>
    <t>форма № ОО-1, подраздел 2.1.2. стр. 24 по сумме гр. 4–21</t>
  </si>
  <si>
    <t>форма № ОО-1, подраздел 2.1.3. стр. 10 по сумме гр. 4–11</t>
  </si>
  <si>
    <t>по сумме классов всех форм обучения</t>
  </si>
  <si>
    <t>Удельный вес численности учащихся общеобразовательных организаций, обучающихся в соответствии с федеральным государственным образовательным стандартом, в общей численности учащихся общеобразовательных организаций</t>
  </si>
  <si>
    <t>2.1.2.</t>
  </si>
  <si>
    <t>по классам очного обучения</t>
  </si>
  <si>
    <t>форма № ОО-1, подраздел 2.9. сумма стр. 01–03 по гр. 4</t>
  </si>
  <si>
    <t>форма № ОО-1, подраздел 2.9. сумма стр. 01–03 по гр. 5</t>
  </si>
  <si>
    <t>Удельный вес численности лиц, занимающихся во вторую или третью смены, в общей численности учащихся общеобразовательных организаций</t>
  </si>
  <si>
    <t>Удельный вес численности лиц, углубленно изучающих отдельные предметы, в общей численности учащихся общеобразовательных организаций</t>
  </si>
  <si>
    <t>форма № ОО-1, подраздел 2.11. стр. 01 сумма гр. 3–5 по классам очного обучения</t>
  </si>
  <si>
    <t>форма № ОО-1, подраздел 2.1.1. стр. 10 гр. 3 по классам очного обучения</t>
  </si>
  <si>
    <t>2.2.2.</t>
  </si>
  <si>
    <t>форма № ОО-1, подраздел 3.1. строка 06 гр.3</t>
  </si>
  <si>
    <t>Численность учащихся в общеобразовательных организациях в расчете на 1 педагогического работника</t>
  </si>
  <si>
    <t>форма № ОО-1, подраздел 3.5 стр. 07 гр. 8</t>
  </si>
  <si>
    <t>форма № ОО-1, подраздел 3.5 стр. 07 гр. 6</t>
  </si>
  <si>
    <t>форма № ОО-1, подраздел 3.5 стр. 07 гр. 4</t>
  </si>
  <si>
    <t>форма № ОО-1, подраздел 3.5 стр. 07 гр. 3</t>
  </si>
  <si>
    <t>Удельный вес численности учителей в возрасте до 35 лет в общей численности учителей общеобразовательных организаций</t>
  </si>
  <si>
    <t>форма № ОО-2, подраздел 1.1.,  число  отчитавшихся организаций (включая обособленные подразделения (в том числе филиалы)), указавших по  графе 3  хотя бы по одной из  заполненных  строк  код  «1»</t>
  </si>
  <si>
    <t>форма № ОО-2, подраздел 1.1.,  число  отчитавшихся организаций (включая обособленные подразделения (в том числе филиалы)), указавших по  графе 5  хотя бы по одной из  заполненных  строк  код  «1»</t>
  </si>
  <si>
    <t>форма № ОО-2, подраздел 1.1.,  число  отчитавшихся организаций (включая обособленные подразделения (в том числе филиалы)), указавших по  графе 4  хотя бы по одной из  заполненных  строк  код  «1»</t>
  </si>
  <si>
    <t>число  отчитавшихся организаций (включая обособленные подразделения (в том числе филиалы)) по форме № ОО-2 (включая обособленные подразделения (в том числе филиалы))</t>
  </si>
  <si>
    <t>Удельный вес числа организаций, имеющих водопровод, центральное отопление, канализацию, в общем числе общеобразовательных организаций:</t>
  </si>
  <si>
    <t>водопровод</t>
  </si>
  <si>
    <t>центральное отопление</t>
  </si>
  <si>
    <t>канализацию</t>
  </si>
  <si>
    <t>Значение</t>
  </si>
  <si>
    <t>форма № ОО-2, подраздел 2.1., строка 01 графа 4</t>
  </si>
  <si>
    <t>форма № ОО-2, подраздел 2.1., строка 05 графа 4</t>
  </si>
  <si>
    <t>форма № ОО-2, подраздел 3.4., строка 01, графа 3</t>
  </si>
  <si>
    <t>форма № ОО-2, подраздел 3.4., строка 06, графа 3</t>
  </si>
  <si>
    <t>Число персональных компьютеров, используемых в учебных целях, в расчете на 100 учащихся общеобразовательных организаций</t>
  </si>
  <si>
    <t>всего</t>
  </si>
  <si>
    <t>имеющих доступ к Интернету</t>
  </si>
  <si>
    <t>форма № ОО-2, подраздел 2.3., число  отчитавшихся организаций (включая обособленные подразделения (в том числе филиалы)), указавших по строке 01 графе 3 один из кодов: «4», «5», «6», «7»</t>
  </si>
  <si>
    <t>форма № ОО-2, подраздел 2.1., число  отчитавшихся организаций (включая обособленные подразделения (в том числе филиалы)), указавших по строке 05 графе 3 цифровое значение от «1» и выше</t>
  </si>
  <si>
    <t>Удельный вес численности детей с ограниченными возможностями здоровья, обучающихся в классах, не являющихся специальными (коррекционными), общеобразовательных организаций, в общей численности детей с ограниченными возможностями здоровья, обучающихся в общеобразовательных организациях</t>
  </si>
  <si>
    <t>форма № ОО-1, подраздел 2.1.1. стр. 17 гр. 3</t>
  </si>
  <si>
    <t>форма № ОО-1, подраздел 2.1.2. стр. 27 гр. 3</t>
  </si>
  <si>
    <t>2.5.1.</t>
  </si>
  <si>
    <t>форма № ОО-1, подраздел 2.1.3. стр. 13 гр. 3</t>
  </si>
  <si>
    <t>форма № ОО-1, подраздел 2.1.1. сумма стр. 19, 21 по гр. 3</t>
  </si>
  <si>
    <t>форма № ОО-1, подраздел 2.1.2. сумма стр. 29, 31 по гр. 3</t>
  </si>
  <si>
    <t>форма № ОО-1, подраздел 2.1.3. сумма стр. 15, 17 по гр. 3</t>
  </si>
  <si>
    <t>Удельный вес численности детей-инвалидов, обучающихся в классах, не являющихся специальными (коррекционными), общеобразовательных организаций, в общей численности детей-инвалидов, обучающихся в общеобразовательных организациях</t>
  </si>
  <si>
    <t>2.5.2.</t>
  </si>
  <si>
    <t>2.4.1.</t>
  </si>
  <si>
    <t>форма № ОО-2, подраздел 1.5., строка 01, графа 3</t>
  </si>
  <si>
    <t>Общая площадь всех помещений общеобразовательных организаций в расчете на одного учащегося</t>
  </si>
  <si>
    <t>Среднее значение количества баллов по государственной итоговой аттестации (далее - ГИА), полученных выпускниками, освоившими образовательные программы основного общего образования: по математике; по русскому языку</t>
  </si>
  <si>
    <t>2.6.3.</t>
  </si>
  <si>
    <t>по русскому языку</t>
  </si>
  <si>
    <t>по математике</t>
  </si>
  <si>
    <t>Удельный вес численности выпускников, освоивших образовательные программы основного общего образования, получивших количество баллов по ГИА ниже минимального, в общей численности выпускников, освоивших образовательные программы основного общего образования, сдававших ГИА: по математике; по русскому языку</t>
  </si>
  <si>
    <t>2.6.5.</t>
  </si>
  <si>
    <t>Удельный вес лиц, обеспеченных горячим питанием, в общей численности обучающихся общеобразовательных организаций</t>
  </si>
  <si>
    <t>форма № ОО-2, подраздел 1.4.,  строка 04 графа 3</t>
  </si>
  <si>
    <t>форма № ОО-2, подраздел 3.4.,  строка 01 графа 3</t>
  </si>
  <si>
    <t>форма № ОО-2, подраздел 3.4.,  строка 06 графа 3</t>
  </si>
  <si>
    <t>2.7.1.</t>
  </si>
  <si>
    <t>форма № ОО-2 (кроме организаций, указавших в подразделе 1.6 по строке 04 графе 3  код 1)   число  отчитавшихся организаций (включая обособленные подразделения (в том числе филиалы)), указавших в подразделе 1.2., по строке 19 графе 3 код 1,  или  указавших по строке 19 графе 3 код «0», но по строке 19 графе 4 код «1»</t>
  </si>
  <si>
    <t>форма № ОО-2, число отчитавшихся организаций (включая обособленные подразделения (в том числе филиалы)) (кроме организаций, указавших в подразделе 1.6 по строке 04  графе 3 код 1)</t>
  </si>
  <si>
    <t>2.7.2.</t>
  </si>
  <si>
    <t>Удельный вес числа организаций, имеющих логопедический пункт или логопедический кабинет, в общем числе общеобразовательных организаций</t>
  </si>
  <si>
    <t>Удельный вес числа организаций, имеющих физкультурные залы, в общем числе общеобразовательных организаций</t>
  </si>
  <si>
    <t>форма № ОО-2, подраздел 1.2., число  отчитавшихся организаций (включая обособленные подразделения (в том числе филиалы)), указавших по строке 02 графе 3 код «1»,  или  указавших по строке 02 графе 3 код «0», но по  строке 02 графе 4 код «1»</t>
  </si>
  <si>
    <t>форма № ОО-2, число отчитавшихся организаций (включая обособленные подразделения (в том числе филиалы))</t>
  </si>
  <si>
    <t>2.7.3.</t>
  </si>
  <si>
    <t>Удельный вес числа организаций, имеющих плавательные бассейны, в общем числе общеобразовательных организаций</t>
  </si>
  <si>
    <t>форма № ОО-2, подраздел 1.2., число  отчитавшихся организаций (включая обособленные подразделения (в том числе филиалы)), указавших по строке 03 графе 3 код «1»,  или  указавших по строке 03 графе 3 код «0», но по  строке 02 графе 4 код «1»</t>
  </si>
  <si>
    <t>2.7.4.</t>
  </si>
  <si>
    <t>Темп роста числа общеобразовательных организаций</t>
  </si>
  <si>
    <t>форма № ОО-1, число отчитавшихся организаций (включая обособленные подразделения (в том числе филиалы)) без организаций, находящихся на капитальном ремонте или деятельность которых приостановлена</t>
  </si>
  <si>
    <t>форма №  76-РИК, подраздел 1.1.  стр. 01 гр.5</t>
  </si>
  <si>
    <t>форма №  76-РИК, подраздел 1.1.  стр. 01 гр.8</t>
  </si>
  <si>
    <t>форма № СВ-1 раздел 1 строка 14 гр.3</t>
  </si>
  <si>
    <t>2.8.1.</t>
  </si>
  <si>
    <t>Общий объем финансовых средств, поступивших в общеобразовательные организации, в расчете на одного учащегося</t>
  </si>
  <si>
    <t>форма № ОО-2, подраздел 3.1., строка 01 графа 3</t>
  </si>
  <si>
    <t>форма № ОО-2, подраздел 3.4., строка 01, графа 4</t>
  </si>
  <si>
    <t>форма № ОО-2, подраздел 3.4., строка 06, графа 4</t>
  </si>
  <si>
    <t>2.9.1.</t>
  </si>
  <si>
    <t>Удельный вес финансовых средств от приносящей доход деятельности в общем объеме финансовых средств общеобразовательных организаций</t>
  </si>
  <si>
    <t>форма № ОО-2, подраздел 3.1., сумма строк 06-09 графа 3;</t>
  </si>
  <si>
    <t>форма № ОО-2, подраздел 3.1.,  строка 01 графа 3</t>
  </si>
  <si>
    <t>2.9.2.</t>
  </si>
  <si>
    <t>форма № ОО-2, подраздел 1.1.,  число  отчитавшихся организаций (включая обособленные подразделения (в том числе филиалы)), указавших по  графе 13  хотя бы по одной из  заполненных строк  код  «1»</t>
  </si>
  <si>
    <t>2.10.1.</t>
  </si>
  <si>
    <t>форма № ОО-2, подраздел 1.1.,  число  отчитавшихся организаций (включая обособленные подразделения (в том числе филиалы)), указавших по  графе 12  хотя бы по одной из  заполненных строк  код  «1»</t>
  </si>
  <si>
    <t>2.10.2.</t>
  </si>
  <si>
    <t>форма № ОО-2, подраздел 1.1.,  число  отчитавшихся организаций (включая обособленные подразделения (в том числе филиалы)), указавших по  графе 14  хотя бы по одной из  заполненных строк  код  «1»</t>
  </si>
  <si>
    <t>2.10.3.</t>
  </si>
  <si>
    <t>форма № ОО-2, подраздел 1.1.,  число  отчитавшихся организаций (включая обособленные подразделения (в том числе филиалы)), указавших по  графе 10  хотя бы по одной из  заполненных строк  код  «1»</t>
  </si>
  <si>
    <t>2.10.4.</t>
  </si>
  <si>
    <t>форма № ОО-2, подраздел 1.1.,  число  отчитавшихся организаций (включая обособленные подразделения (в том числе филиалы)), указавших по  графе 6   хотя бы по одной из  заполненных строк  код  «1»</t>
  </si>
  <si>
    <t>2.10.5.</t>
  </si>
  <si>
    <t>форма № ОО-2, подраздел 1.1.,  число  отчитавшихся организаций (включая обособленные подразделения (в том числе филиалы)), указавших по  графе 8 хотя бы по одной из заполненных строк   код  «1»</t>
  </si>
  <si>
    <t>2.10.6.</t>
  </si>
  <si>
    <t>форма № ОО-2, подраздел 1.1.,  число  отчитавшихся организаций (включая обособленные подразделения (в том числе филиалы)), указавших по  графе 7 хотя бы по одной из заполненных строк   код  «1»</t>
  </si>
  <si>
    <t>число  отчитавшихся организаций (включая обособленные подразделения (в том числе филиалы)) по форме № ОО-2 (включая обособленные подразделения (в том числе филиалы)).</t>
  </si>
  <si>
    <t>2.10.7.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</si>
  <si>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</si>
  <si>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</si>
  <si>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</si>
  <si>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</si>
  <si>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</si>
  <si>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</si>
  <si>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</si>
  <si>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</si>
  <si>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</si>
  <si>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</si>
  <si>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</si>
  <si>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</si>
  <si>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</si>
  <si>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</si>
  <si>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</si>
  <si>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</si>
  <si>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</si>
  <si>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</si>
  <si>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</si>
  <si>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</si>
  <si>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</si>
  <si>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</si>
  <si>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</si>
  <si>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</si>
  <si>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</si>
  <si>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</si>
  <si>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</si>
  <si>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</si>
  <si>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</si>
  <si>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</si>
  <si>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</si>
  <si>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</si>
  <si>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</si>
  <si>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</si>
  <si>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</si>
  <si>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</si>
  <si>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</si>
  <si>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</si>
  <si>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</si>
  <si>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</si>
  <si>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</si>
  <si>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</si>
  <si>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</si>
  <si>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</si>
  <si>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</si>
  <si>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</si>
  <si>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</si>
  <si>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</si>
  <si>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</si>
  <si>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</si>
  <si>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</si>
  <si>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</si>
  <si>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</si>
  <si>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</si>
  <si>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</si>
  <si>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</si>
  <si>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</si>
  <si>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</si>
  <si>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</si>
  <si>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</si>
  <si>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Севастополь</t>
  </si>
  <si>
    <t>Смоленская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</si>
  <si>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</si>
  <si>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</si>
  <si>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</si>
  <si>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</si>
  <si>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</si>
  <si>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</si>
  <si>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</si>
  <si>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</si>
  <si>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 - Чувашия</t>
  </si>
  <si>
    <t>Чукотский автономный округ</t>
  </si>
  <si>
    <t>Ямало-Ненецкий автономный округ</t>
  </si>
  <si>
    <t>Удельный вес числа общеобразовательных организаций, имеющих скорость подключения к сети Интернет от 1 Мбит/с и выше, в общем числе общеобразовательных организаций, подключенных к сети Интернет</t>
  </si>
  <si>
    <t>2.3.3.</t>
  </si>
  <si>
    <t>Отношение среднемесячной заработной платы педагогических работников государственных и муниципальных общеобразовательных организаций к среднемесячной начисленной заработной плате наемных работников в организациях, у индивидуальных предпринимателей и физических лиц (среднемесячному доходу от трудовой деятельности) в субъекте Российской Федерации</t>
  </si>
  <si>
    <t>педагогических работников - всего</t>
  </si>
  <si>
    <t>учителей</t>
  </si>
  <si>
    <t>Для муниципальных образований заполняется при наличии данных</t>
  </si>
  <si>
    <t xml:space="preserve">с нарушениями слуха: глухие, слабослышащие,   позднооглохшие; </t>
  </si>
  <si>
    <t xml:space="preserve">с тяжелыми нарушениями речи; </t>
  </si>
  <si>
    <t xml:space="preserve">с нарушениями зрения: слепые, слабовидящие; </t>
  </si>
  <si>
    <t xml:space="preserve">с умственной отсталостью (интеллектуальными нарушениями); </t>
  </si>
  <si>
    <t xml:space="preserve">с задержкой психического развития; </t>
  </si>
  <si>
    <t xml:space="preserve">с нарушениями опорно-двигательного аппарата; </t>
  </si>
  <si>
    <t xml:space="preserve">с расстройствами аутистического спектра; </t>
  </si>
  <si>
    <t xml:space="preserve">со сложными дефектами (множественными нарушениями); </t>
  </si>
  <si>
    <t xml:space="preserve">с другими ограниченными возможностями здоровья. </t>
  </si>
  <si>
    <t>подраздел 2.1.2 разность строк 27 и 29 по графе 3</t>
  </si>
  <si>
    <t>подраздел 2.1.3. разность строк 13 и 15 по гр. 3</t>
  </si>
  <si>
    <t>форма № ОО-1 подраздел 2.1.2 разность граф 48 и 50 по сумме классов всех форм обучения</t>
  </si>
  <si>
    <t>по сумме строк 02, 04</t>
  </si>
  <si>
    <t>по строке 12</t>
  </si>
  <si>
    <t>по сумме строк 06, 07, 09, 10</t>
  </si>
  <si>
    <t>подраздел 2.1.3 разность строк 13 и 15 по графе 3</t>
  </si>
  <si>
    <t>по строке 16</t>
  </si>
  <si>
    <t>по строке 14</t>
  </si>
  <si>
    <t>по строке 18</t>
  </si>
  <si>
    <t>по строке 20</t>
  </si>
  <si>
    <t>по строке 22</t>
  </si>
  <si>
    <t>2.5.3.</t>
  </si>
  <si>
    <t>Структура численности лиц с ограниченными возможностями здоровья, обучающихся в отдельных классах общеобразовательных организаций и в отдельных общеобразовательных организациях, осуществляющих обучение по адаптированным основным общеобразовательным программам (за исключением детей-инвалидов)</t>
  </si>
  <si>
    <t xml:space="preserve">с нарушениями слуха: глухие, слабослышащие, позднооглохшие; </t>
  </si>
  <si>
    <t>подраздел 2.1.2 сумма строк 28–31 по графе 3</t>
  </si>
  <si>
    <t>подраздел 2.1.3. сумма строк 14–17 по гр. 3</t>
  </si>
  <si>
    <t>подраздел 2.1.2 сумма граф 49–52 по сумме классов всех форм обучения</t>
  </si>
  <si>
    <t>форма № ОО-1 подраздел 2.1.3 сумма строк 14–17 по графе 3</t>
  </si>
  <si>
    <t>2.5.4.</t>
  </si>
  <si>
    <t>Структура численности лиц с инвалидностью, обучающихся в отдельных классах общеобразовательных организаций и в отдельных общеобразовательных организациях, осуществляющих обучение по адаптированным основным общеобразовательным программам</t>
  </si>
  <si>
    <t>всего - стр. 06 гр.4;</t>
  </si>
  <si>
    <t>учителя-дефектологи - стр. 29 гр.4;</t>
  </si>
  <si>
    <t>педагоги-психологи - стр. 35 гр.4;</t>
  </si>
  <si>
    <t>учителя-логопеды - стр. 28 гр.4;</t>
  </si>
  <si>
    <t>социальные педагоги - стр. 33 гр.4;</t>
  </si>
  <si>
    <t>тьюторы - стр. 38 гр.4;</t>
  </si>
  <si>
    <t>форма № ОО-1 (по организациям, указавших в подразделе 1.2. по стр.05 гр.3 код 1) подраздел 3.4</t>
  </si>
  <si>
    <t>всего - стр. 06 гр.3;</t>
  </si>
  <si>
    <t>учителя-дефектологи - стр. 29 гр.3;</t>
  </si>
  <si>
    <t>педагоги-психологи - стр. 35 гр.3;</t>
  </si>
  <si>
    <t>учителя-логопеды - стр. 28 гр.3;</t>
  </si>
  <si>
    <t>социальные педагоги - стр. 33 гр.3;</t>
  </si>
  <si>
    <t>тьюторы стр. 38 гр.3.</t>
  </si>
  <si>
    <t>Укомплектованность отдельных общеобразовательных организаций, осуществляющих обучение по адаптированным основным общеобразовательным программам педагогическими работниками</t>
  </si>
  <si>
    <t>всего;</t>
  </si>
  <si>
    <t>учителя-дефектологи;</t>
  </si>
  <si>
    <t>педагоги-психологи;</t>
  </si>
  <si>
    <t>учителя-логопеды;</t>
  </si>
  <si>
    <t>социальные педагоги;</t>
  </si>
  <si>
    <t>тьюторы.</t>
  </si>
  <si>
    <t>2.5.5.</t>
  </si>
  <si>
    <t>За 2015 отчетный год</t>
  </si>
  <si>
    <t>Рязанская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</si>
  <si>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</si>
  <si>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</si>
  <si>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</si>
  <si>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</si>
  <si>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Тамбовская область</t>
  </si>
  <si>
    <t>Тверская область</t>
  </si>
  <si>
    <t>Томская область</t>
  </si>
  <si>
    <t>Балтийский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</si>
</sst>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/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Protection="1">
      <protection locked="0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" xfId="0" applyBorder="1" applyAlignment="1"/>
    <xf numFmtId="0" fontId="2" fillId="0" borderId="0" xfId="1"/>
    <xf numFmtId="0" fontId="0" fillId="5" borderId="1" xfId="0" applyFill="1" applyBorder="1" applyProtection="1">
      <protection locked="0"/>
    </xf>
    <xf numFmtId="1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Medium9"/>
  <colors>
    <mruColors>
      <color rgb="FF99FF99"/>
      <color rgb="FFFFFF99"/>
      <color rgb="FF66FF66"/>
      <color rgb="FFCC9900"/>
      <color rgb="FFFFCC00"/>
      <color rgb="FFFFFFCC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tabSelected="1" topLeftCell="A49" zoomScale="120" zoomScaleNormal="120" workbookViewId="0">
      <selection activeCell="B50" sqref="B50:C50"/>
    </sheetView>
  </sheetViews>
  <sheetFormatPr defaultColWidth="0" defaultRowHeight="15" zeroHeight="1" x14ac:dyDescent="0.25"/>
  <cols>
    <col min="1" max="1" width="12.140625" style="2" customWidth="1"/>
    <col min="2" max="2" width="60.7109375" style="6" customWidth="1"/>
    <col min="3" max="3" width="9.140625" customWidth="1"/>
    <col min="4" max="4" width="28.7109375" customWidth="1"/>
    <col min="5" max="16384" width="9.140625" hidden="1"/>
  </cols>
  <sheetData>
    <row r="1" spans="1:10" x14ac:dyDescent="0.25"/>
    <row r="2" spans="1:10" ht="18.75" x14ac:dyDescent="0.25">
      <c r="B2" s="8" t="s">
        <v>114</v>
      </c>
    </row>
    <row r="3" spans="1:10" ht="18.75" x14ac:dyDescent="0.25">
      <c r="B3" s="9" t="s">
        <v>69</v>
      </c>
    </row>
    <row r="4" spans="1:10" x14ac:dyDescent="0.25">
      <c r="B4"/>
    </row>
    <row r="5" spans="1:10" ht="37.5" x14ac:dyDescent="0.25">
      <c r="B5" s="8" t="s">
        <v>164</v>
      </c>
    </row>
    <row r="6" spans="1:10" ht="18.75" x14ac:dyDescent="0.25">
      <c r="B6" s="10" t="s">
        <v>413</v>
      </c>
    </row>
    <row r="7" spans="1:10" x14ac:dyDescent="0.25">
      <c r="B7" s="13"/>
    </row>
    <row r="8" spans="1:10" ht="15" customHeight="1" x14ac:dyDescent="0.25">
      <c r="A8" s="14" t="s">
        <v>111</v>
      </c>
      <c r="B8" s="14" t="s">
        <v>112</v>
      </c>
      <c r="C8" s="19" t="s">
        <v>199</v>
      </c>
      <c r="D8" s="19" t="s">
        <v>113</v>
      </c>
      <c r="J8" s="33" t="s">
        <v>274</v>
      </c>
    </row>
    <row r="9" spans="1:10" ht="15" customHeight="1" x14ac:dyDescent="0.25">
      <c r="A9" s="35" t="s">
        <v>149</v>
      </c>
      <c r="B9" s="12" t="s">
        <v>166</v>
      </c>
      <c r="C9" s="15">
        <v>2819</v>
      </c>
      <c r="D9" s="36" t="s">
        <v>173</v>
      </c>
      <c r="J9" s="33" t="s">
        <v>275</v>
      </c>
    </row>
    <row r="10" spans="1:10" ht="15" customHeight="1" x14ac:dyDescent="0.25">
      <c r="A10" s="35"/>
      <c r="B10" s="12" t="s">
        <v>167</v>
      </c>
      <c r="C10" s="15">
        <v>0</v>
      </c>
      <c r="D10" s="36"/>
      <c r="J10" s="33" t="s">
        <v>276</v>
      </c>
    </row>
    <row r="11" spans="1:10" ht="15" customHeight="1" x14ac:dyDescent="0.25">
      <c r="A11" s="35"/>
      <c r="B11" s="12" t="s">
        <v>168</v>
      </c>
      <c r="C11" s="15">
        <v>0</v>
      </c>
      <c r="D11" s="36"/>
      <c r="J11" s="33" t="s">
        <v>277</v>
      </c>
    </row>
    <row r="12" spans="1:10" ht="30" x14ac:dyDescent="0.25">
      <c r="A12" s="35"/>
      <c r="B12" s="12" t="s">
        <v>169</v>
      </c>
      <c r="C12" s="15">
        <v>3636</v>
      </c>
      <c r="D12" s="7"/>
      <c r="J12" s="33" t="s">
        <v>278</v>
      </c>
    </row>
    <row r="13" spans="1:10" ht="75" x14ac:dyDescent="0.25">
      <c r="A13" s="35"/>
      <c r="B13" s="12" t="s">
        <v>165</v>
      </c>
      <c r="C13" s="16">
        <f>IFERROR((C9+C10+C11)/C12*100,0)</f>
        <v>77.530253025302528</v>
      </c>
      <c r="D13" s="7"/>
      <c r="J13" s="33" t="s">
        <v>279</v>
      </c>
    </row>
    <row r="14" spans="1:10" ht="15" customHeight="1" x14ac:dyDescent="0.25">
      <c r="A14" s="37" t="s">
        <v>175</v>
      </c>
      <c r="B14" s="12" t="s">
        <v>170</v>
      </c>
      <c r="C14" s="15">
        <v>1801</v>
      </c>
      <c r="D14" s="36" t="s">
        <v>176</v>
      </c>
      <c r="J14" s="33" t="s">
        <v>280</v>
      </c>
    </row>
    <row r="15" spans="1:10" ht="15" customHeight="1" x14ac:dyDescent="0.25">
      <c r="A15" s="37"/>
      <c r="B15" s="12" t="s">
        <v>171</v>
      </c>
      <c r="C15" s="15">
        <v>0</v>
      </c>
      <c r="D15" s="36"/>
      <c r="J15" s="33" t="s">
        <v>281</v>
      </c>
    </row>
    <row r="16" spans="1:10" ht="15" customHeight="1" x14ac:dyDescent="0.25">
      <c r="A16" s="37"/>
      <c r="B16" s="12" t="s">
        <v>172</v>
      </c>
      <c r="C16" s="15">
        <v>0</v>
      </c>
      <c r="D16" s="36"/>
      <c r="J16" s="33" t="s">
        <v>282</v>
      </c>
    </row>
    <row r="17" spans="1:10" ht="15" customHeight="1" x14ac:dyDescent="0.25">
      <c r="A17" s="37"/>
      <c r="B17" s="12" t="s">
        <v>166</v>
      </c>
      <c r="C17" s="15">
        <v>2819</v>
      </c>
      <c r="D17" s="36"/>
      <c r="J17" s="33" t="s">
        <v>283</v>
      </c>
    </row>
    <row r="18" spans="1:10" ht="15" customHeight="1" x14ac:dyDescent="0.25">
      <c r="A18" s="37"/>
      <c r="B18" s="12" t="s">
        <v>167</v>
      </c>
      <c r="C18" s="15">
        <v>0</v>
      </c>
      <c r="D18" s="36"/>
      <c r="J18" s="33" t="s">
        <v>284</v>
      </c>
    </row>
    <row r="19" spans="1:10" ht="15" customHeight="1" x14ac:dyDescent="0.25">
      <c r="A19" s="37"/>
      <c r="B19" s="12" t="s">
        <v>168</v>
      </c>
      <c r="C19" s="15">
        <v>0</v>
      </c>
      <c r="D19" s="36"/>
      <c r="J19" s="33" t="s">
        <v>285</v>
      </c>
    </row>
    <row r="20" spans="1:10" ht="60" x14ac:dyDescent="0.25">
      <c r="A20" s="37"/>
      <c r="B20" s="12" t="s">
        <v>174</v>
      </c>
      <c r="C20" s="16">
        <f>IFERROR(SUM(C14:C16)/SUM(C17:C19)*100,0)</f>
        <v>63.88790351188365</v>
      </c>
      <c r="D20" s="7"/>
      <c r="J20" s="33" t="s">
        <v>286</v>
      </c>
    </row>
    <row r="21" spans="1:10" x14ac:dyDescent="0.25">
      <c r="A21" s="37" t="s">
        <v>150</v>
      </c>
      <c r="B21" s="12" t="s">
        <v>177</v>
      </c>
      <c r="C21" s="15">
        <v>92</v>
      </c>
      <c r="D21" s="7"/>
      <c r="J21" s="33" t="s">
        <v>287</v>
      </c>
    </row>
    <row r="22" spans="1:10" x14ac:dyDescent="0.25">
      <c r="A22" s="37"/>
      <c r="B22" s="12" t="s">
        <v>178</v>
      </c>
      <c r="C22" s="15">
        <v>0</v>
      </c>
      <c r="D22" s="7"/>
      <c r="J22" s="33" t="s">
        <v>288</v>
      </c>
    </row>
    <row r="23" spans="1:10" ht="15" customHeight="1" x14ac:dyDescent="0.25">
      <c r="A23" s="37"/>
      <c r="B23" s="12" t="s">
        <v>166</v>
      </c>
      <c r="C23" s="15">
        <v>2819</v>
      </c>
      <c r="D23" s="38" t="s">
        <v>176</v>
      </c>
      <c r="J23" s="33" t="s">
        <v>69</v>
      </c>
    </row>
    <row r="24" spans="1:10" ht="15" customHeight="1" x14ac:dyDescent="0.25">
      <c r="A24" s="37"/>
      <c r="B24" s="12" t="s">
        <v>167</v>
      </c>
      <c r="C24" s="15">
        <v>0</v>
      </c>
      <c r="D24" s="38"/>
      <c r="J24" s="33" t="s">
        <v>289</v>
      </c>
    </row>
    <row r="25" spans="1:10" ht="15" customHeight="1" x14ac:dyDescent="0.25">
      <c r="A25" s="37"/>
      <c r="B25" s="12" t="s">
        <v>168</v>
      </c>
      <c r="C25" s="15">
        <v>0</v>
      </c>
      <c r="D25" s="38"/>
      <c r="J25" s="33" t="s">
        <v>290</v>
      </c>
    </row>
    <row r="26" spans="1:10" ht="45" x14ac:dyDescent="0.25">
      <c r="A26" s="37"/>
      <c r="B26" s="12" t="s">
        <v>179</v>
      </c>
      <c r="C26" s="16">
        <f>IFERROR((C21+C22)/SUM(C23:C25)*100,0)</f>
        <v>3.2635686413621849</v>
      </c>
      <c r="D26" s="7"/>
      <c r="J26" s="33" t="s">
        <v>291</v>
      </c>
    </row>
    <row r="27" spans="1:10" ht="30" x14ac:dyDescent="0.25">
      <c r="A27" s="37" t="s">
        <v>183</v>
      </c>
      <c r="B27" s="12" t="s">
        <v>181</v>
      </c>
      <c r="C27" s="15">
        <v>395</v>
      </c>
      <c r="D27" s="7"/>
      <c r="J27" s="33" t="s">
        <v>292</v>
      </c>
    </row>
    <row r="28" spans="1:10" ht="30" x14ac:dyDescent="0.25">
      <c r="A28" s="37"/>
      <c r="B28" s="12" t="s">
        <v>182</v>
      </c>
      <c r="C28" s="15">
        <v>2819</v>
      </c>
      <c r="D28" s="7"/>
      <c r="J28" s="33" t="s">
        <v>293</v>
      </c>
    </row>
    <row r="29" spans="1:10" ht="45" x14ac:dyDescent="0.25">
      <c r="A29" s="37"/>
      <c r="B29" s="12" t="s">
        <v>180</v>
      </c>
      <c r="C29" s="16">
        <f>IFERROR(C27/C28*100,0)</f>
        <v>14.012061014544164</v>
      </c>
      <c r="D29" s="7"/>
      <c r="J29" s="33" t="s">
        <v>294</v>
      </c>
    </row>
    <row r="30" spans="1:10" ht="15" customHeight="1" x14ac:dyDescent="0.25">
      <c r="A30" s="37" t="s">
        <v>151</v>
      </c>
      <c r="B30" s="12" t="s">
        <v>166</v>
      </c>
      <c r="C30" s="15">
        <v>2819</v>
      </c>
      <c r="D30" s="36" t="s">
        <v>176</v>
      </c>
      <c r="J30" s="33" t="s">
        <v>295</v>
      </c>
    </row>
    <row r="31" spans="1:10" ht="15" customHeight="1" x14ac:dyDescent="0.25">
      <c r="A31" s="37"/>
      <c r="B31" s="12" t="s">
        <v>167</v>
      </c>
      <c r="C31" s="15">
        <v>0</v>
      </c>
      <c r="D31" s="36"/>
      <c r="J31" s="33" t="s">
        <v>296</v>
      </c>
    </row>
    <row r="32" spans="1:10" ht="15" customHeight="1" x14ac:dyDescent="0.25">
      <c r="A32" s="37"/>
      <c r="B32" s="12" t="s">
        <v>168</v>
      </c>
      <c r="C32" s="15">
        <v>0</v>
      </c>
      <c r="D32" s="36"/>
      <c r="J32" s="33" t="s">
        <v>297</v>
      </c>
    </row>
    <row r="33" spans="1:10" x14ac:dyDescent="0.25">
      <c r="A33" s="37"/>
      <c r="B33" s="12" t="s">
        <v>184</v>
      </c>
      <c r="C33" s="15">
        <v>224</v>
      </c>
      <c r="D33" s="7"/>
      <c r="J33" s="33" t="s">
        <v>298</v>
      </c>
    </row>
    <row r="34" spans="1:10" ht="30" x14ac:dyDescent="0.25">
      <c r="A34" s="37"/>
      <c r="B34" s="12" t="s">
        <v>185</v>
      </c>
      <c r="C34" s="16">
        <f>IFERROR(SUM(C30:C32)/C33,0)</f>
        <v>12.584821428571429</v>
      </c>
      <c r="D34" s="7"/>
      <c r="J34" s="33" t="s">
        <v>299</v>
      </c>
    </row>
    <row r="35" spans="1:10" x14ac:dyDescent="0.25">
      <c r="A35" s="37" t="s">
        <v>152</v>
      </c>
      <c r="B35" s="12" t="s">
        <v>188</v>
      </c>
      <c r="C35" s="15">
        <v>13</v>
      </c>
      <c r="D35" s="7"/>
      <c r="J35" s="33" t="s">
        <v>300</v>
      </c>
    </row>
    <row r="36" spans="1:10" x14ac:dyDescent="0.25">
      <c r="A36" s="37"/>
      <c r="B36" s="12" t="s">
        <v>187</v>
      </c>
      <c r="C36" s="15">
        <v>16</v>
      </c>
      <c r="D36" s="7"/>
      <c r="J36" s="33" t="s">
        <v>301</v>
      </c>
    </row>
    <row r="37" spans="1:10" x14ac:dyDescent="0.25">
      <c r="A37" s="37"/>
      <c r="B37" s="12" t="s">
        <v>186</v>
      </c>
      <c r="C37" s="15">
        <v>17</v>
      </c>
      <c r="D37" s="7"/>
      <c r="J37" s="33" t="s">
        <v>302</v>
      </c>
    </row>
    <row r="38" spans="1:10" x14ac:dyDescent="0.25">
      <c r="A38" s="37"/>
      <c r="B38" s="12" t="s">
        <v>189</v>
      </c>
      <c r="C38" s="15">
        <v>191</v>
      </c>
      <c r="D38" s="7"/>
      <c r="J38" s="33" t="s">
        <v>303</v>
      </c>
    </row>
    <row r="39" spans="1:10" ht="45" x14ac:dyDescent="0.25">
      <c r="A39" s="37"/>
      <c r="B39" s="12" t="s">
        <v>190</v>
      </c>
      <c r="C39" s="16">
        <f>IFERROR(SUM(C35:C37)/C38*100,0)</f>
        <v>24.083769633507853</v>
      </c>
      <c r="D39" s="7"/>
      <c r="J39" s="33" t="s">
        <v>304</v>
      </c>
    </row>
    <row r="40" spans="1:10" x14ac:dyDescent="0.25">
      <c r="A40" s="44" t="s">
        <v>348</v>
      </c>
      <c r="B40" s="41" t="s">
        <v>349</v>
      </c>
      <c r="C40" s="42"/>
      <c r="D40" s="47" t="s">
        <v>352</v>
      </c>
      <c r="J40" s="33" t="s">
        <v>305</v>
      </c>
    </row>
    <row r="41" spans="1:10" x14ac:dyDescent="0.25">
      <c r="A41" s="45"/>
      <c r="B41" s="28" t="s">
        <v>350</v>
      </c>
      <c r="C41" s="34">
        <v>105.36</v>
      </c>
      <c r="D41" s="48"/>
      <c r="J41" s="33" t="s">
        <v>306</v>
      </c>
    </row>
    <row r="42" spans="1:10" x14ac:dyDescent="0.25">
      <c r="A42" s="46"/>
      <c r="B42" s="28" t="s">
        <v>351</v>
      </c>
      <c r="C42" s="34">
        <v>103.18</v>
      </c>
      <c r="D42" s="49"/>
      <c r="J42" s="33" t="s">
        <v>307</v>
      </c>
    </row>
    <row r="43" spans="1:10" x14ac:dyDescent="0.25">
      <c r="A43" s="37" t="s">
        <v>219</v>
      </c>
      <c r="B43" s="12" t="s">
        <v>220</v>
      </c>
      <c r="C43" s="15">
        <v>22805</v>
      </c>
      <c r="D43" s="7"/>
      <c r="J43" s="33" t="s">
        <v>308</v>
      </c>
    </row>
    <row r="44" spans="1:10" x14ac:dyDescent="0.25">
      <c r="A44" s="37"/>
      <c r="B44" s="12" t="s">
        <v>202</v>
      </c>
      <c r="C44" s="15">
        <v>2807</v>
      </c>
      <c r="D44" s="7"/>
      <c r="J44" s="33" t="s">
        <v>309</v>
      </c>
    </row>
    <row r="45" spans="1:10" ht="30" x14ac:dyDescent="0.25">
      <c r="A45" s="37"/>
      <c r="B45" s="12" t="s">
        <v>221</v>
      </c>
      <c r="C45" s="16">
        <f>IFERROR(C43/C44,0)</f>
        <v>8.1243320270751695</v>
      </c>
      <c r="D45" s="7"/>
      <c r="J45" s="33" t="s">
        <v>310</v>
      </c>
    </row>
    <row r="46" spans="1:10" ht="60" x14ac:dyDescent="0.25">
      <c r="A46" s="37" t="s">
        <v>153</v>
      </c>
      <c r="B46" s="12" t="s">
        <v>191</v>
      </c>
      <c r="C46" s="15">
        <v>6</v>
      </c>
      <c r="D46" s="7"/>
      <c r="J46" s="33" t="s">
        <v>311</v>
      </c>
    </row>
    <row r="47" spans="1:10" ht="60" x14ac:dyDescent="0.25">
      <c r="A47" s="37"/>
      <c r="B47" s="12" t="s">
        <v>192</v>
      </c>
      <c r="C47" s="15">
        <v>6</v>
      </c>
      <c r="D47" s="7"/>
      <c r="J47" s="33" t="s">
        <v>312</v>
      </c>
    </row>
    <row r="48" spans="1:10" ht="60" x14ac:dyDescent="0.25">
      <c r="A48" s="37"/>
      <c r="B48" s="12" t="s">
        <v>193</v>
      </c>
      <c r="C48" s="15">
        <v>6</v>
      </c>
      <c r="D48" s="7"/>
      <c r="J48" s="33" t="s">
        <v>313</v>
      </c>
    </row>
    <row r="49" spans="1:10" ht="45" customHeight="1" x14ac:dyDescent="0.25">
      <c r="A49" s="37"/>
      <c r="B49" s="17" t="s">
        <v>194</v>
      </c>
      <c r="C49" s="15">
        <v>6</v>
      </c>
      <c r="D49" s="7"/>
      <c r="J49" s="33" t="s">
        <v>314</v>
      </c>
    </row>
    <row r="50" spans="1:10" ht="48" customHeight="1" x14ac:dyDescent="0.25">
      <c r="A50" s="37"/>
      <c r="B50" s="39" t="s">
        <v>195</v>
      </c>
      <c r="C50" s="39"/>
      <c r="D50" s="7"/>
      <c r="J50" s="33" t="s">
        <v>315</v>
      </c>
    </row>
    <row r="51" spans="1:10" x14ac:dyDescent="0.25">
      <c r="A51" s="37"/>
      <c r="B51" s="18" t="s">
        <v>196</v>
      </c>
      <c r="C51" s="16">
        <f>IFERROR(C46/C49*100,0)</f>
        <v>100</v>
      </c>
      <c r="D51" s="7"/>
      <c r="J51" s="33" t="s">
        <v>316</v>
      </c>
    </row>
    <row r="52" spans="1:10" x14ac:dyDescent="0.25">
      <c r="A52" s="37"/>
      <c r="B52" s="18" t="s">
        <v>197</v>
      </c>
      <c r="C52" s="16">
        <f>IFERROR(C47/C49*100,0)</f>
        <v>100</v>
      </c>
      <c r="D52" s="7"/>
      <c r="J52" s="33" t="s">
        <v>317</v>
      </c>
    </row>
    <row r="53" spans="1:10" x14ac:dyDescent="0.25">
      <c r="A53" s="37"/>
      <c r="B53" s="18" t="s">
        <v>198</v>
      </c>
      <c r="C53" s="16">
        <f>IFERROR(C48/C49*100,0)</f>
        <v>100</v>
      </c>
      <c r="D53" s="7"/>
      <c r="J53" s="33" t="s">
        <v>318</v>
      </c>
    </row>
    <row r="54" spans="1:10" x14ac:dyDescent="0.25">
      <c r="A54" s="37" t="s">
        <v>154</v>
      </c>
      <c r="B54" s="12" t="s">
        <v>200</v>
      </c>
      <c r="C54" s="15">
        <v>747</v>
      </c>
      <c r="D54" s="7"/>
      <c r="J54" s="33" t="s">
        <v>319</v>
      </c>
    </row>
    <row r="55" spans="1:10" x14ac:dyDescent="0.25">
      <c r="A55" s="37"/>
      <c r="B55" s="12" t="s">
        <v>201</v>
      </c>
      <c r="C55" s="15">
        <v>723</v>
      </c>
      <c r="D55" s="7"/>
      <c r="J55" s="33" t="s">
        <v>320</v>
      </c>
    </row>
    <row r="56" spans="1:10" x14ac:dyDescent="0.25">
      <c r="A56" s="37"/>
      <c r="B56" s="12" t="s">
        <v>202</v>
      </c>
      <c r="C56" s="15">
        <v>2807</v>
      </c>
      <c r="D56" s="7"/>
      <c r="J56" s="33" t="s">
        <v>321</v>
      </c>
    </row>
    <row r="57" spans="1:10" x14ac:dyDescent="0.25">
      <c r="A57" s="37"/>
      <c r="B57" s="12" t="s">
        <v>203</v>
      </c>
      <c r="C57" s="15"/>
      <c r="D57" s="7"/>
      <c r="J57" s="33" t="s">
        <v>322</v>
      </c>
    </row>
    <row r="58" spans="1:10" ht="45" customHeight="1" x14ac:dyDescent="0.25">
      <c r="A58" s="37"/>
      <c r="B58" s="40" t="s">
        <v>204</v>
      </c>
      <c r="C58" s="40"/>
      <c r="D58" s="7"/>
      <c r="J58" s="33" t="s">
        <v>323</v>
      </c>
    </row>
    <row r="59" spans="1:10" x14ac:dyDescent="0.25">
      <c r="A59" s="37"/>
      <c r="B59" s="18" t="s">
        <v>205</v>
      </c>
      <c r="C59" s="16">
        <f>IFERROR(C54/(C56+C57)*100,0)</f>
        <v>26.612041325258286</v>
      </c>
      <c r="D59" s="7"/>
      <c r="J59" s="33" t="s">
        <v>324</v>
      </c>
    </row>
    <row r="60" spans="1:10" x14ac:dyDescent="0.25">
      <c r="A60" s="37"/>
      <c r="B60" s="18" t="s">
        <v>206</v>
      </c>
      <c r="C60" s="16">
        <f>IFERROR(C55/(C56+C57)*100,0)</f>
        <v>25.757035981474885</v>
      </c>
      <c r="D60" s="7"/>
      <c r="J60" s="33" t="s">
        <v>325</v>
      </c>
    </row>
    <row r="61" spans="1:10" ht="60" x14ac:dyDescent="0.25">
      <c r="A61" s="37" t="s">
        <v>163</v>
      </c>
      <c r="B61" s="12" t="s">
        <v>207</v>
      </c>
      <c r="C61" s="15">
        <v>6</v>
      </c>
      <c r="D61" s="7"/>
      <c r="J61" s="33" t="s">
        <v>326</v>
      </c>
    </row>
    <row r="62" spans="1:10" ht="60.75" customHeight="1" x14ac:dyDescent="0.25">
      <c r="A62" s="37"/>
      <c r="B62" s="12" t="s">
        <v>208</v>
      </c>
      <c r="C62" s="15">
        <v>6</v>
      </c>
      <c r="D62" s="7"/>
      <c r="J62" s="33" t="s">
        <v>327</v>
      </c>
    </row>
    <row r="63" spans="1:10" ht="60" x14ac:dyDescent="0.25">
      <c r="A63" s="37"/>
      <c r="B63" s="12" t="s">
        <v>347</v>
      </c>
      <c r="C63" s="16">
        <f>IFERROR(C61/C62*100,0)</f>
        <v>100</v>
      </c>
      <c r="D63" s="7"/>
      <c r="J63" s="33" t="s">
        <v>328</v>
      </c>
    </row>
    <row r="64" spans="1:10" ht="15.75" customHeight="1" x14ac:dyDescent="0.25">
      <c r="A64" s="37" t="s">
        <v>212</v>
      </c>
      <c r="B64" s="12" t="s">
        <v>210</v>
      </c>
      <c r="C64" s="15">
        <v>97</v>
      </c>
      <c r="D64" s="38" t="s">
        <v>176</v>
      </c>
      <c r="J64" s="33" t="s">
        <v>329</v>
      </c>
    </row>
    <row r="65" spans="1:10" ht="15" customHeight="1" x14ac:dyDescent="0.25">
      <c r="A65" s="37"/>
      <c r="B65" s="12" t="s">
        <v>211</v>
      </c>
      <c r="C65" s="15">
        <v>0</v>
      </c>
      <c r="D65" s="38"/>
      <c r="J65" s="33" t="s">
        <v>330</v>
      </c>
    </row>
    <row r="66" spans="1:10" ht="15" customHeight="1" x14ac:dyDescent="0.25">
      <c r="A66" s="37"/>
      <c r="B66" s="12" t="s">
        <v>213</v>
      </c>
      <c r="C66" s="15">
        <v>0</v>
      </c>
      <c r="D66" s="38"/>
      <c r="J66" s="33" t="s">
        <v>331</v>
      </c>
    </row>
    <row r="67" spans="1:10" ht="90" x14ac:dyDescent="0.25">
      <c r="A67" s="37"/>
      <c r="B67" s="12" t="s">
        <v>209</v>
      </c>
      <c r="C67" s="16">
        <f>IFERROR(C64/(C64+C65+C66)*100,0)</f>
        <v>100</v>
      </c>
      <c r="D67" s="7"/>
      <c r="J67" s="33" t="s">
        <v>332</v>
      </c>
    </row>
    <row r="68" spans="1:10" ht="15" customHeight="1" x14ac:dyDescent="0.25">
      <c r="A68" s="37" t="s">
        <v>218</v>
      </c>
      <c r="B68" s="12" t="s">
        <v>214</v>
      </c>
      <c r="C68" s="15">
        <v>18</v>
      </c>
      <c r="D68" s="36" t="s">
        <v>176</v>
      </c>
      <c r="J68" s="33" t="s">
        <v>333</v>
      </c>
    </row>
    <row r="69" spans="1:10" ht="15" customHeight="1" x14ac:dyDescent="0.25">
      <c r="A69" s="37"/>
      <c r="B69" s="12" t="s">
        <v>215</v>
      </c>
      <c r="C69" s="15">
        <v>0</v>
      </c>
      <c r="D69" s="36"/>
      <c r="J69" s="33" t="s">
        <v>405</v>
      </c>
    </row>
    <row r="70" spans="1:10" ht="15" customHeight="1" x14ac:dyDescent="0.25">
      <c r="A70" s="37"/>
      <c r="B70" s="12" t="s">
        <v>216</v>
      </c>
      <c r="C70" s="15">
        <v>0</v>
      </c>
      <c r="D70" s="36"/>
      <c r="J70" s="33" t="s">
        <v>61</v>
      </c>
    </row>
    <row r="71" spans="1:10" ht="75" x14ac:dyDescent="0.25">
      <c r="A71" s="37"/>
      <c r="B71" s="12" t="s">
        <v>217</v>
      </c>
      <c r="C71" s="16">
        <f>IFERROR(C68/(C68+C69+C70)*100,0)</f>
        <v>100</v>
      </c>
      <c r="D71" s="7"/>
      <c r="J71" s="33" t="s">
        <v>406</v>
      </c>
    </row>
    <row r="72" spans="1:10" ht="30" x14ac:dyDescent="0.25">
      <c r="A72" s="44" t="s">
        <v>374</v>
      </c>
      <c r="B72" s="12" t="s">
        <v>362</v>
      </c>
      <c r="C72" s="15">
        <v>0</v>
      </c>
      <c r="D72" s="29" t="s">
        <v>173</v>
      </c>
      <c r="J72" s="33" t="s">
        <v>407</v>
      </c>
    </row>
    <row r="73" spans="1:10" ht="30" x14ac:dyDescent="0.25">
      <c r="A73" s="45"/>
      <c r="B73" s="12" t="s">
        <v>363</v>
      </c>
      <c r="C73" s="15">
        <v>0</v>
      </c>
      <c r="D73" s="29" t="s">
        <v>173</v>
      </c>
      <c r="J73" s="33" t="s">
        <v>408</v>
      </c>
    </row>
    <row r="74" spans="1:10" x14ac:dyDescent="0.25">
      <c r="A74" s="45"/>
      <c r="B74" s="12" t="s">
        <v>365</v>
      </c>
      <c r="C74" s="15">
        <v>0</v>
      </c>
      <c r="D74" s="50" t="s">
        <v>364</v>
      </c>
      <c r="J74" s="33" t="s">
        <v>409</v>
      </c>
    </row>
    <row r="75" spans="1:10" x14ac:dyDescent="0.25">
      <c r="A75" s="45"/>
      <c r="B75" s="12" t="s">
        <v>366</v>
      </c>
      <c r="C75" s="15">
        <v>0</v>
      </c>
      <c r="D75" s="51"/>
      <c r="J75" s="33" t="s">
        <v>334</v>
      </c>
    </row>
    <row r="76" spans="1:10" x14ac:dyDescent="0.25">
      <c r="A76" s="45"/>
      <c r="B76" s="12" t="s">
        <v>367</v>
      </c>
      <c r="C76" s="15">
        <v>0</v>
      </c>
      <c r="D76" s="52"/>
      <c r="J76" s="33" t="s">
        <v>335</v>
      </c>
    </row>
    <row r="77" spans="1:10" ht="30" x14ac:dyDescent="0.25">
      <c r="A77" s="45"/>
      <c r="B77" s="12" t="s">
        <v>368</v>
      </c>
      <c r="C77" s="15">
        <v>0</v>
      </c>
      <c r="D77" s="29" t="s">
        <v>173</v>
      </c>
      <c r="J77" s="33" t="s">
        <v>85</v>
      </c>
    </row>
    <row r="78" spans="1:10" x14ac:dyDescent="0.25">
      <c r="A78" s="45"/>
      <c r="B78" s="12" t="s">
        <v>369</v>
      </c>
      <c r="C78" s="15">
        <v>0</v>
      </c>
      <c r="D78" s="50" t="s">
        <v>364</v>
      </c>
      <c r="J78" s="33" t="s">
        <v>410</v>
      </c>
    </row>
    <row r="79" spans="1:10" x14ac:dyDescent="0.25">
      <c r="A79" s="45"/>
      <c r="B79" s="12" t="s">
        <v>370</v>
      </c>
      <c r="C79" s="15">
        <v>0</v>
      </c>
      <c r="D79" s="51"/>
      <c r="J79" s="33" t="s">
        <v>411</v>
      </c>
    </row>
    <row r="80" spans="1:10" x14ac:dyDescent="0.25">
      <c r="A80" s="45"/>
      <c r="B80" s="12" t="s">
        <v>371</v>
      </c>
      <c r="C80" s="15">
        <v>0</v>
      </c>
      <c r="D80" s="51"/>
      <c r="J80" s="33" t="s">
        <v>412</v>
      </c>
    </row>
    <row r="81" spans="1:10" x14ac:dyDescent="0.25">
      <c r="A81" s="45"/>
      <c r="B81" s="12" t="s">
        <v>372</v>
      </c>
      <c r="C81" s="15">
        <v>0</v>
      </c>
      <c r="D81" s="51"/>
      <c r="J81" s="33" t="s">
        <v>336</v>
      </c>
    </row>
    <row r="82" spans="1:10" x14ac:dyDescent="0.25">
      <c r="A82" s="45"/>
      <c r="B82" s="12" t="s">
        <v>373</v>
      </c>
      <c r="C82" s="15">
        <v>0</v>
      </c>
      <c r="D82" s="52"/>
      <c r="J82" s="33" t="s">
        <v>337</v>
      </c>
    </row>
    <row r="83" spans="1:10" ht="30" x14ac:dyDescent="0.25">
      <c r="A83" s="45"/>
      <c r="B83" s="12" t="s">
        <v>353</v>
      </c>
      <c r="C83" s="16">
        <f>IFERROR(C74/(C72+C73)*100,0)</f>
        <v>0</v>
      </c>
      <c r="D83" s="7"/>
      <c r="J83" s="33" t="s">
        <v>338</v>
      </c>
    </row>
    <row r="84" spans="1:10" x14ac:dyDescent="0.25">
      <c r="A84" s="45"/>
      <c r="B84" s="12" t="s">
        <v>354</v>
      </c>
      <c r="C84" s="16">
        <f t="shared" ref="C84:C91" si="0">IFERROR(C75/(C73+C74)*100,0)</f>
        <v>0</v>
      </c>
      <c r="D84" s="7"/>
      <c r="J84" s="33" t="s">
        <v>339</v>
      </c>
    </row>
    <row r="85" spans="1:10" x14ac:dyDescent="0.25">
      <c r="A85" s="45"/>
      <c r="B85" s="12" t="s">
        <v>355</v>
      </c>
      <c r="C85" s="16">
        <f t="shared" si="0"/>
        <v>0</v>
      </c>
      <c r="D85" s="7"/>
      <c r="J85" s="33" t="s">
        <v>340</v>
      </c>
    </row>
    <row r="86" spans="1:10" ht="16.5" customHeight="1" x14ac:dyDescent="0.25">
      <c r="A86" s="45"/>
      <c r="B86" s="12" t="s">
        <v>356</v>
      </c>
      <c r="C86" s="16">
        <f t="shared" si="0"/>
        <v>0</v>
      </c>
      <c r="D86" s="7"/>
      <c r="J86" s="33" t="s">
        <v>341</v>
      </c>
    </row>
    <row r="87" spans="1:10" x14ac:dyDescent="0.25">
      <c r="A87" s="45"/>
      <c r="B87" s="12" t="s">
        <v>357</v>
      </c>
      <c r="C87" s="16">
        <f t="shared" si="0"/>
        <v>0</v>
      </c>
      <c r="D87" s="7"/>
      <c r="J87" s="33" t="s">
        <v>342</v>
      </c>
    </row>
    <row r="88" spans="1:10" x14ac:dyDescent="0.25">
      <c r="A88" s="45"/>
      <c r="B88" s="12" t="s">
        <v>358</v>
      </c>
      <c r="C88" s="16">
        <f t="shared" si="0"/>
        <v>0</v>
      </c>
      <c r="D88" s="7"/>
      <c r="J88" s="33" t="s">
        <v>343</v>
      </c>
    </row>
    <row r="89" spans="1:10" x14ac:dyDescent="0.25">
      <c r="A89" s="45"/>
      <c r="B89" s="12" t="s">
        <v>359</v>
      </c>
      <c r="C89" s="16">
        <f t="shared" si="0"/>
        <v>0</v>
      </c>
      <c r="D89" s="7"/>
      <c r="J89" s="33" t="s">
        <v>344</v>
      </c>
    </row>
    <row r="90" spans="1:10" x14ac:dyDescent="0.25">
      <c r="A90" s="45"/>
      <c r="B90" s="12" t="s">
        <v>360</v>
      </c>
      <c r="C90" s="16">
        <f t="shared" si="0"/>
        <v>0</v>
      </c>
      <c r="D90" s="7"/>
      <c r="J90" s="33" t="s">
        <v>345</v>
      </c>
    </row>
    <row r="91" spans="1:10" x14ac:dyDescent="0.25">
      <c r="A91" s="46"/>
      <c r="B91" s="12" t="s">
        <v>361</v>
      </c>
      <c r="C91" s="16">
        <f t="shared" si="0"/>
        <v>0</v>
      </c>
      <c r="D91" s="7"/>
      <c r="J91" s="33" t="s">
        <v>346</v>
      </c>
    </row>
    <row r="92" spans="1:10" x14ac:dyDescent="0.25">
      <c r="A92" s="44" t="s">
        <v>381</v>
      </c>
      <c r="B92" s="12" t="s">
        <v>377</v>
      </c>
      <c r="C92" s="15">
        <v>0</v>
      </c>
      <c r="D92" s="50" t="s">
        <v>173</v>
      </c>
      <c r="J92" s="33" t="s">
        <v>23</v>
      </c>
    </row>
    <row r="93" spans="1:10" x14ac:dyDescent="0.25">
      <c r="A93" s="45"/>
      <c r="B93" s="12" t="s">
        <v>378</v>
      </c>
      <c r="C93" s="15">
        <v>0</v>
      </c>
      <c r="D93" s="52"/>
    </row>
    <row r="94" spans="1:10" x14ac:dyDescent="0.25">
      <c r="A94" s="45"/>
      <c r="B94" s="12" t="s">
        <v>365</v>
      </c>
      <c r="C94" s="15">
        <v>0</v>
      </c>
      <c r="D94" s="47" t="s">
        <v>379</v>
      </c>
    </row>
    <row r="95" spans="1:10" x14ac:dyDescent="0.25">
      <c r="A95" s="45"/>
      <c r="B95" s="12" t="s">
        <v>366</v>
      </c>
      <c r="C95" s="15">
        <v>0</v>
      </c>
      <c r="D95" s="48"/>
    </row>
    <row r="96" spans="1:10" x14ac:dyDescent="0.25">
      <c r="A96" s="45"/>
      <c r="B96" s="12" t="s">
        <v>367</v>
      </c>
      <c r="C96" s="15">
        <v>0</v>
      </c>
      <c r="D96" s="49"/>
    </row>
    <row r="97" spans="1:4" ht="30" x14ac:dyDescent="0.25">
      <c r="A97" s="45"/>
      <c r="B97" s="12" t="s">
        <v>380</v>
      </c>
      <c r="C97" s="15">
        <v>0</v>
      </c>
      <c r="D97" s="30" t="s">
        <v>173</v>
      </c>
    </row>
    <row r="98" spans="1:4" x14ac:dyDescent="0.25">
      <c r="A98" s="45"/>
      <c r="B98" s="12" t="s">
        <v>369</v>
      </c>
      <c r="C98" s="15">
        <v>0</v>
      </c>
      <c r="D98" s="50" t="s">
        <v>379</v>
      </c>
    </row>
    <row r="99" spans="1:4" x14ac:dyDescent="0.25">
      <c r="A99" s="45"/>
      <c r="B99" s="12" t="s">
        <v>370</v>
      </c>
      <c r="C99" s="15">
        <v>0</v>
      </c>
      <c r="D99" s="51"/>
    </row>
    <row r="100" spans="1:4" x14ac:dyDescent="0.25">
      <c r="A100" s="45"/>
      <c r="B100" s="12" t="s">
        <v>371</v>
      </c>
      <c r="C100" s="15">
        <v>0</v>
      </c>
      <c r="D100" s="51"/>
    </row>
    <row r="101" spans="1:4" x14ac:dyDescent="0.25">
      <c r="A101" s="45"/>
      <c r="B101" s="12" t="s">
        <v>372</v>
      </c>
      <c r="C101" s="15">
        <v>0</v>
      </c>
      <c r="D101" s="51"/>
    </row>
    <row r="102" spans="1:4" x14ac:dyDescent="0.25">
      <c r="A102" s="45"/>
      <c r="B102" s="12" t="s">
        <v>373</v>
      </c>
      <c r="C102" s="15">
        <v>0</v>
      </c>
      <c r="D102" s="52"/>
    </row>
    <row r="103" spans="1:4" ht="30" x14ac:dyDescent="0.25">
      <c r="A103" s="45"/>
      <c r="B103" s="12" t="s">
        <v>376</v>
      </c>
      <c r="C103" s="16">
        <f>IFERROR(C94/($B$92+$B$93)*100,0)</f>
        <v>0</v>
      </c>
      <c r="D103" s="7"/>
    </row>
    <row r="104" spans="1:4" x14ac:dyDescent="0.25">
      <c r="A104" s="45"/>
      <c r="B104" s="12" t="s">
        <v>354</v>
      </c>
      <c r="C104" s="16">
        <f t="shared" ref="C104:C111" si="1">IFERROR(C95/($B$92+$B$93)*100,0)</f>
        <v>0</v>
      </c>
      <c r="D104" s="7"/>
    </row>
    <row r="105" spans="1:4" x14ac:dyDescent="0.25">
      <c r="A105" s="45"/>
      <c r="B105" s="12" t="s">
        <v>355</v>
      </c>
      <c r="C105" s="16">
        <f t="shared" si="1"/>
        <v>0</v>
      </c>
      <c r="D105" s="7"/>
    </row>
    <row r="106" spans="1:4" ht="30" x14ac:dyDescent="0.25">
      <c r="A106" s="45"/>
      <c r="B106" s="12" t="s">
        <v>356</v>
      </c>
      <c r="C106" s="16">
        <f t="shared" si="1"/>
        <v>0</v>
      </c>
      <c r="D106" s="7"/>
    </row>
    <row r="107" spans="1:4" x14ac:dyDescent="0.25">
      <c r="A107" s="45"/>
      <c r="B107" s="12" t="s">
        <v>357</v>
      </c>
      <c r="C107" s="16">
        <f t="shared" si="1"/>
        <v>0</v>
      </c>
      <c r="D107" s="7"/>
    </row>
    <row r="108" spans="1:4" x14ac:dyDescent="0.25">
      <c r="A108" s="45"/>
      <c r="B108" s="12" t="s">
        <v>358</v>
      </c>
      <c r="C108" s="16">
        <f t="shared" si="1"/>
        <v>0</v>
      </c>
      <c r="D108" s="7"/>
    </row>
    <row r="109" spans="1:4" x14ac:dyDescent="0.25">
      <c r="A109" s="45"/>
      <c r="B109" s="12" t="s">
        <v>359</v>
      </c>
      <c r="C109" s="16">
        <f t="shared" si="1"/>
        <v>0</v>
      </c>
      <c r="D109" s="7"/>
    </row>
    <row r="110" spans="1:4" x14ac:dyDescent="0.25">
      <c r="A110" s="45"/>
      <c r="B110" s="12" t="s">
        <v>360</v>
      </c>
      <c r="C110" s="16">
        <f t="shared" si="1"/>
        <v>0</v>
      </c>
      <c r="D110" s="7"/>
    </row>
    <row r="111" spans="1:4" x14ac:dyDescent="0.25">
      <c r="A111" s="46"/>
      <c r="B111" s="12" t="s">
        <v>361</v>
      </c>
      <c r="C111" s="16">
        <f t="shared" si="1"/>
        <v>0</v>
      </c>
      <c r="D111" s="7"/>
    </row>
    <row r="112" spans="1:4" x14ac:dyDescent="0.25">
      <c r="A112" s="44" t="s">
        <v>403</v>
      </c>
      <c r="B112" s="12" t="s">
        <v>383</v>
      </c>
      <c r="C112" s="15"/>
      <c r="D112" s="50" t="s">
        <v>389</v>
      </c>
    </row>
    <row r="113" spans="1:4" x14ac:dyDescent="0.25">
      <c r="A113" s="45"/>
      <c r="B113" s="12" t="s">
        <v>384</v>
      </c>
      <c r="C113" s="15"/>
      <c r="D113" s="51"/>
    </row>
    <row r="114" spans="1:4" x14ac:dyDescent="0.25">
      <c r="A114" s="45"/>
      <c r="B114" s="12" t="s">
        <v>385</v>
      </c>
      <c r="C114" s="15"/>
      <c r="D114" s="51"/>
    </row>
    <row r="115" spans="1:4" x14ac:dyDescent="0.25">
      <c r="A115" s="45"/>
      <c r="B115" s="12" t="s">
        <v>386</v>
      </c>
      <c r="C115" s="15"/>
      <c r="D115" s="51"/>
    </row>
    <row r="116" spans="1:4" x14ac:dyDescent="0.25">
      <c r="A116" s="45"/>
      <c r="B116" s="12" t="s">
        <v>387</v>
      </c>
      <c r="C116" s="15"/>
      <c r="D116" s="51"/>
    </row>
    <row r="117" spans="1:4" x14ac:dyDescent="0.25">
      <c r="A117" s="45"/>
      <c r="B117" s="12" t="s">
        <v>388</v>
      </c>
      <c r="C117" s="15"/>
      <c r="D117" s="52"/>
    </row>
    <row r="118" spans="1:4" x14ac:dyDescent="0.25">
      <c r="A118" s="45"/>
      <c r="B118" s="12" t="s">
        <v>390</v>
      </c>
      <c r="C118" s="15"/>
      <c r="D118" s="50" t="s">
        <v>389</v>
      </c>
    </row>
    <row r="119" spans="1:4" x14ac:dyDescent="0.25">
      <c r="A119" s="45"/>
      <c r="B119" s="12" t="s">
        <v>391</v>
      </c>
      <c r="C119" s="15"/>
      <c r="D119" s="51"/>
    </row>
    <row r="120" spans="1:4" x14ac:dyDescent="0.25">
      <c r="A120" s="45"/>
      <c r="B120" s="12" t="s">
        <v>392</v>
      </c>
      <c r="C120" s="15"/>
      <c r="D120" s="51"/>
    </row>
    <row r="121" spans="1:4" x14ac:dyDescent="0.25">
      <c r="A121" s="45"/>
      <c r="B121" s="12" t="s">
        <v>393</v>
      </c>
      <c r="C121" s="15"/>
      <c r="D121" s="51"/>
    </row>
    <row r="122" spans="1:4" x14ac:dyDescent="0.25">
      <c r="A122" s="45"/>
      <c r="B122" s="12" t="s">
        <v>394</v>
      </c>
      <c r="C122" s="15"/>
      <c r="D122" s="51"/>
    </row>
    <row r="123" spans="1:4" x14ac:dyDescent="0.25">
      <c r="A123" s="45"/>
      <c r="B123" s="12" t="s">
        <v>395</v>
      </c>
      <c r="C123" s="15"/>
      <c r="D123" s="52"/>
    </row>
    <row r="124" spans="1:4" ht="45" customHeight="1" x14ac:dyDescent="0.25">
      <c r="A124" s="45"/>
      <c r="B124" s="41" t="s">
        <v>396</v>
      </c>
      <c r="C124" s="42"/>
      <c r="D124" s="31"/>
    </row>
    <row r="125" spans="1:4" x14ac:dyDescent="0.25">
      <c r="A125" s="45"/>
      <c r="B125" s="18" t="s">
        <v>397</v>
      </c>
      <c r="C125" s="16">
        <f>IFERROR(C112/C118*100,0)</f>
        <v>0</v>
      </c>
      <c r="D125" s="7"/>
    </row>
    <row r="126" spans="1:4" x14ac:dyDescent="0.25">
      <c r="A126" s="45"/>
      <c r="B126" s="18" t="s">
        <v>398</v>
      </c>
      <c r="C126" s="16">
        <f t="shared" ref="C126:C130" si="2">IFERROR(C113/C119*100,0)</f>
        <v>0</v>
      </c>
      <c r="D126" s="7"/>
    </row>
    <row r="127" spans="1:4" x14ac:dyDescent="0.25">
      <c r="A127" s="45"/>
      <c r="B127" s="18" t="s">
        <v>399</v>
      </c>
      <c r="C127" s="16">
        <f t="shared" si="2"/>
        <v>0</v>
      </c>
      <c r="D127" s="7"/>
    </row>
    <row r="128" spans="1:4" x14ac:dyDescent="0.25">
      <c r="A128" s="45"/>
      <c r="B128" s="18" t="s">
        <v>400</v>
      </c>
      <c r="C128" s="16">
        <f t="shared" si="2"/>
        <v>0</v>
      </c>
      <c r="D128" s="7"/>
    </row>
    <row r="129" spans="1:4" x14ac:dyDescent="0.25">
      <c r="A129" s="45"/>
      <c r="B129" s="18" t="s">
        <v>401</v>
      </c>
      <c r="C129" s="16">
        <f t="shared" si="2"/>
        <v>0</v>
      </c>
      <c r="D129" s="7"/>
    </row>
    <row r="130" spans="1:4" x14ac:dyDescent="0.25">
      <c r="A130" s="46"/>
      <c r="B130" s="18" t="s">
        <v>402</v>
      </c>
      <c r="C130" s="16">
        <f t="shared" si="2"/>
        <v>0</v>
      </c>
      <c r="D130" s="7"/>
    </row>
    <row r="131" spans="1:4" ht="60" customHeight="1" x14ac:dyDescent="0.25">
      <c r="A131" s="37" t="s">
        <v>223</v>
      </c>
      <c r="B131" s="40" t="s">
        <v>222</v>
      </c>
      <c r="C131" s="40"/>
      <c r="D131" s="7"/>
    </row>
    <row r="132" spans="1:4" x14ac:dyDescent="0.25">
      <c r="A132" s="37"/>
      <c r="B132" s="18" t="s">
        <v>224</v>
      </c>
      <c r="C132" s="22">
        <v>4.1399999999999997</v>
      </c>
      <c r="D132" s="7"/>
    </row>
    <row r="133" spans="1:4" x14ac:dyDescent="0.25">
      <c r="A133" s="37"/>
      <c r="B133" s="18" t="s">
        <v>225</v>
      </c>
      <c r="C133" s="22">
        <v>3.57</v>
      </c>
      <c r="D133" s="7"/>
    </row>
    <row r="134" spans="1:4" ht="90" x14ac:dyDescent="0.25">
      <c r="A134" s="37" t="s">
        <v>227</v>
      </c>
      <c r="B134" s="12" t="s">
        <v>226</v>
      </c>
      <c r="C134" s="7"/>
      <c r="D134" s="7"/>
    </row>
    <row r="135" spans="1:4" x14ac:dyDescent="0.25">
      <c r="A135" s="37"/>
      <c r="B135" s="18" t="s">
        <v>224</v>
      </c>
      <c r="C135" s="22">
        <v>0</v>
      </c>
      <c r="D135" s="7"/>
    </row>
    <row r="136" spans="1:4" x14ac:dyDescent="0.25">
      <c r="A136" s="37"/>
      <c r="B136" s="18" t="s">
        <v>225</v>
      </c>
      <c r="C136" s="22">
        <v>0</v>
      </c>
      <c r="D136" s="7"/>
    </row>
    <row r="137" spans="1:4" x14ac:dyDescent="0.25">
      <c r="A137" s="37" t="s">
        <v>232</v>
      </c>
      <c r="B137" s="12" t="s">
        <v>229</v>
      </c>
      <c r="C137" s="15">
        <v>2756</v>
      </c>
      <c r="D137" s="43"/>
    </row>
    <row r="138" spans="1:4" x14ac:dyDescent="0.25">
      <c r="A138" s="37"/>
      <c r="B138" s="12" t="s">
        <v>230</v>
      </c>
      <c r="C138" s="15">
        <v>2807</v>
      </c>
      <c r="D138" s="43"/>
    </row>
    <row r="139" spans="1:4" x14ac:dyDescent="0.25">
      <c r="A139" s="37"/>
      <c r="B139" s="12" t="s">
        <v>231</v>
      </c>
      <c r="C139" s="15"/>
      <c r="D139" s="43"/>
    </row>
    <row r="140" spans="1:4" ht="30" x14ac:dyDescent="0.25">
      <c r="A140" s="37"/>
      <c r="B140" s="12" t="s">
        <v>228</v>
      </c>
      <c r="C140" s="16">
        <f>IFERROR(C137/(C138+C139)*100,0)</f>
        <v>98.183113644460278</v>
      </c>
      <c r="D140" s="43"/>
    </row>
    <row r="141" spans="1:4" ht="90" x14ac:dyDescent="0.25">
      <c r="A141" s="37" t="s">
        <v>235</v>
      </c>
      <c r="B141" s="12" t="s">
        <v>233</v>
      </c>
      <c r="C141" s="15"/>
      <c r="D141" s="43"/>
    </row>
    <row r="142" spans="1:4" ht="60" x14ac:dyDescent="0.25">
      <c r="A142" s="37"/>
      <c r="B142" s="12" t="s">
        <v>234</v>
      </c>
      <c r="C142" s="15"/>
      <c r="D142" s="43"/>
    </row>
    <row r="143" spans="1:4" ht="45" x14ac:dyDescent="0.25">
      <c r="A143" s="37"/>
      <c r="B143" s="12" t="s">
        <v>236</v>
      </c>
      <c r="C143" s="16">
        <f>IFERROR(C141/C142*100,0)</f>
        <v>0</v>
      </c>
      <c r="D143" s="43"/>
    </row>
    <row r="144" spans="1:4" ht="75" x14ac:dyDescent="0.25">
      <c r="A144" s="37" t="s">
        <v>240</v>
      </c>
      <c r="B144" s="12" t="s">
        <v>238</v>
      </c>
      <c r="C144" s="15">
        <v>6</v>
      </c>
      <c r="D144" s="43"/>
    </row>
    <row r="145" spans="1:4" ht="30" x14ac:dyDescent="0.25">
      <c r="A145" s="37"/>
      <c r="B145" s="12" t="s">
        <v>239</v>
      </c>
      <c r="C145" s="15">
        <v>6</v>
      </c>
      <c r="D145" s="43"/>
    </row>
    <row r="146" spans="1:4" ht="30" x14ac:dyDescent="0.25">
      <c r="A146" s="37"/>
      <c r="B146" s="12" t="s">
        <v>237</v>
      </c>
      <c r="C146" s="16">
        <f>IFERROR(C144/C145*100,0)</f>
        <v>100</v>
      </c>
      <c r="D146" s="43"/>
    </row>
    <row r="147" spans="1:4" ht="75" x14ac:dyDescent="0.25">
      <c r="A147" s="37" t="s">
        <v>243</v>
      </c>
      <c r="B147" s="12" t="s">
        <v>242</v>
      </c>
      <c r="C147" s="15"/>
      <c r="D147" s="43"/>
    </row>
    <row r="148" spans="1:4" ht="30" x14ac:dyDescent="0.25">
      <c r="A148" s="37"/>
      <c r="B148" s="12" t="s">
        <v>239</v>
      </c>
      <c r="C148" s="15">
        <v>6</v>
      </c>
      <c r="D148" s="43"/>
    </row>
    <row r="149" spans="1:4" ht="30" x14ac:dyDescent="0.25">
      <c r="A149" s="37"/>
      <c r="B149" s="12" t="s">
        <v>241</v>
      </c>
      <c r="C149" s="16">
        <f>IFERROR(C147/C148*100,0)</f>
        <v>0</v>
      </c>
      <c r="D149" s="43"/>
    </row>
    <row r="150" spans="1:4" ht="60" x14ac:dyDescent="0.25">
      <c r="A150" s="37" t="s">
        <v>249</v>
      </c>
      <c r="B150" s="12" t="s">
        <v>245</v>
      </c>
      <c r="C150" s="15">
        <v>6</v>
      </c>
      <c r="D150" s="32"/>
    </row>
    <row r="151" spans="1:4" x14ac:dyDescent="0.25">
      <c r="A151" s="37"/>
      <c r="B151" s="12" t="s">
        <v>246</v>
      </c>
      <c r="C151" s="15">
        <v>6</v>
      </c>
      <c r="D151" s="53" t="s">
        <v>404</v>
      </c>
    </row>
    <row r="152" spans="1:4" x14ac:dyDescent="0.25">
      <c r="A152" s="37"/>
      <c r="B152" s="12" t="s">
        <v>247</v>
      </c>
      <c r="C152" s="15"/>
      <c r="D152" s="54"/>
    </row>
    <row r="153" spans="1:4" x14ac:dyDescent="0.25">
      <c r="A153" s="37"/>
      <c r="B153" s="12" t="s">
        <v>248</v>
      </c>
      <c r="C153" s="15"/>
      <c r="D153" s="55"/>
    </row>
    <row r="154" spans="1:4" x14ac:dyDescent="0.25">
      <c r="A154" s="37"/>
      <c r="B154" s="12" t="s">
        <v>244</v>
      </c>
      <c r="C154" s="16">
        <f>IFERROR(C150/(C151+C152+C153)*100,0)</f>
        <v>100</v>
      </c>
      <c r="D154" s="32"/>
    </row>
    <row r="155" spans="1:4" x14ac:dyDescent="0.25">
      <c r="A155" s="37" t="s">
        <v>254</v>
      </c>
      <c r="B155" s="12" t="s">
        <v>251</v>
      </c>
      <c r="C155" s="15">
        <v>150699</v>
      </c>
      <c r="D155" s="43"/>
    </row>
    <row r="156" spans="1:4" x14ac:dyDescent="0.25">
      <c r="A156" s="37"/>
      <c r="B156" s="12" t="s">
        <v>252</v>
      </c>
      <c r="C156" s="15">
        <v>2789.1</v>
      </c>
      <c r="D156" s="43"/>
    </row>
    <row r="157" spans="1:4" x14ac:dyDescent="0.25">
      <c r="A157" s="37"/>
      <c r="B157" s="12" t="s">
        <v>253</v>
      </c>
      <c r="C157" s="15"/>
      <c r="D157" s="43"/>
    </row>
    <row r="158" spans="1:4" ht="45" x14ac:dyDescent="0.25">
      <c r="A158" s="37"/>
      <c r="B158" s="12" t="s">
        <v>250</v>
      </c>
      <c r="C158" s="16">
        <f>IFERROR(C155/(C156+C157),0)</f>
        <v>54.031407981069165</v>
      </c>
      <c r="D158" s="43"/>
    </row>
    <row r="159" spans="1:4" x14ac:dyDescent="0.25">
      <c r="A159" s="37" t="s">
        <v>258</v>
      </c>
      <c r="B159" s="12" t="s">
        <v>256</v>
      </c>
      <c r="C159" s="15">
        <v>4313</v>
      </c>
      <c r="D159" s="43"/>
    </row>
    <row r="160" spans="1:4" x14ac:dyDescent="0.25">
      <c r="A160" s="37"/>
      <c r="B160" s="12" t="s">
        <v>257</v>
      </c>
      <c r="C160" s="15">
        <v>150699</v>
      </c>
      <c r="D160" s="43"/>
    </row>
    <row r="161" spans="1:4" ht="45" x14ac:dyDescent="0.25">
      <c r="A161" s="37"/>
      <c r="B161" s="12" t="s">
        <v>255</v>
      </c>
      <c r="C161" s="16">
        <f>IFERROR(C159/C160*100,0)</f>
        <v>2.861996429969675</v>
      </c>
      <c r="D161" s="43"/>
    </row>
    <row r="162" spans="1:4" ht="60" x14ac:dyDescent="0.25">
      <c r="A162" s="37" t="s">
        <v>260</v>
      </c>
      <c r="B162" s="12" t="s">
        <v>259</v>
      </c>
      <c r="C162" s="15">
        <v>2</v>
      </c>
      <c r="D162" s="43"/>
    </row>
    <row r="163" spans="1:4" ht="60" x14ac:dyDescent="0.25">
      <c r="A163" s="37"/>
      <c r="B163" s="12" t="s">
        <v>194</v>
      </c>
      <c r="C163" s="15">
        <v>6</v>
      </c>
      <c r="D163" s="43"/>
    </row>
    <row r="164" spans="1:4" ht="30" x14ac:dyDescent="0.25">
      <c r="A164" s="37"/>
      <c r="B164" s="12" t="s">
        <v>156</v>
      </c>
      <c r="C164" s="16">
        <f>IFERROR(C162/C163*100,0)</f>
        <v>33.333333333333329</v>
      </c>
      <c r="D164" s="43"/>
    </row>
    <row r="165" spans="1:4" ht="60" x14ac:dyDescent="0.25">
      <c r="A165" s="37" t="s">
        <v>262</v>
      </c>
      <c r="B165" s="12" t="s">
        <v>261</v>
      </c>
      <c r="C165" s="15">
        <v>6</v>
      </c>
      <c r="D165" s="43"/>
    </row>
    <row r="166" spans="1:4" ht="60" x14ac:dyDescent="0.25">
      <c r="A166" s="37"/>
      <c r="B166" s="12" t="s">
        <v>194</v>
      </c>
      <c r="C166" s="15">
        <v>6</v>
      </c>
      <c r="D166" s="43"/>
    </row>
    <row r="167" spans="1:4" ht="45" x14ac:dyDescent="0.25">
      <c r="A167" s="37"/>
      <c r="B167" s="12" t="s">
        <v>157</v>
      </c>
      <c r="C167" s="16">
        <f>IFERROR(C165/C166*100,0)</f>
        <v>100</v>
      </c>
      <c r="D167" s="43"/>
    </row>
    <row r="168" spans="1:4" ht="60" x14ac:dyDescent="0.25">
      <c r="A168" s="37" t="s">
        <v>264</v>
      </c>
      <c r="B168" s="12" t="s">
        <v>263</v>
      </c>
      <c r="C168" s="15">
        <v>6</v>
      </c>
      <c r="D168" s="43"/>
    </row>
    <row r="169" spans="1:4" ht="60" x14ac:dyDescent="0.25">
      <c r="A169" s="37"/>
      <c r="B169" s="12" t="s">
        <v>194</v>
      </c>
      <c r="C169" s="15">
        <v>6</v>
      </c>
      <c r="D169" s="43"/>
    </row>
    <row r="170" spans="1:4" ht="30" x14ac:dyDescent="0.25">
      <c r="A170" s="37"/>
      <c r="B170" s="12" t="s">
        <v>158</v>
      </c>
      <c r="C170" s="16">
        <f>IFERROR(C168/C169*100,0)</f>
        <v>100</v>
      </c>
      <c r="D170" s="43"/>
    </row>
    <row r="171" spans="1:4" ht="60" x14ac:dyDescent="0.25">
      <c r="A171" s="37" t="s">
        <v>266</v>
      </c>
      <c r="B171" s="12" t="s">
        <v>265</v>
      </c>
      <c r="C171" s="15">
        <v>6</v>
      </c>
      <c r="D171" s="43"/>
    </row>
    <row r="172" spans="1:4" ht="60" x14ac:dyDescent="0.25">
      <c r="A172" s="37"/>
      <c r="B172" s="12" t="s">
        <v>194</v>
      </c>
      <c r="C172" s="15">
        <v>6</v>
      </c>
      <c r="D172" s="43"/>
    </row>
    <row r="173" spans="1:4" ht="30" x14ac:dyDescent="0.25">
      <c r="A173" s="37"/>
      <c r="B173" s="12" t="s">
        <v>159</v>
      </c>
      <c r="C173" s="16">
        <f>IFERROR(C171/C172*100,0)</f>
        <v>100</v>
      </c>
      <c r="D173" s="43"/>
    </row>
    <row r="174" spans="1:4" ht="60" x14ac:dyDescent="0.25">
      <c r="A174" s="37" t="s">
        <v>268</v>
      </c>
      <c r="B174" s="12" t="s">
        <v>267</v>
      </c>
      <c r="C174" s="15">
        <v>6</v>
      </c>
      <c r="D174" s="43"/>
    </row>
    <row r="175" spans="1:4" ht="60" x14ac:dyDescent="0.25">
      <c r="A175" s="37"/>
      <c r="B175" s="12" t="s">
        <v>194</v>
      </c>
      <c r="C175" s="15">
        <v>6</v>
      </c>
      <c r="D175" s="43"/>
    </row>
    <row r="176" spans="1:4" ht="45" x14ac:dyDescent="0.25">
      <c r="A176" s="37"/>
      <c r="B176" s="12" t="s">
        <v>160</v>
      </c>
      <c r="C176" s="16">
        <f>IFERROR(C174/C175*100,0)</f>
        <v>100</v>
      </c>
      <c r="D176" s="43"/>
    </row>
    <row r="177" spans="1:4" ht="60" x14ac:dyDescent="0.25">
      <c r="A177" s="37" t="s">
        <v>270</v>
      </c>
      <c r="B177" s="12" t="s">
        <v>269</v>
      </c>
      <c r="C177" s="15"/>
      <c r="D177" s="43"/>
    </row>
    <row r="178" spans="1:4" ht="60" x14ac:dyDescent="0.25">
      <c r="A178" s="37"/>
      <c r="B178" s="12" t="s">
        <v>194</v>
      </c>
      <c r="C178" s="15">
        <v>6</v>
      </c>
      <c r="D178" s="43"/>
    </row>
    <row r="179" spans="1:4" ht="45" x14ac:dyDescent="0.25">
      <c r="A179" s="37"/>
      <c r="B179" s="12" t="s">
        <v>161</v>
      </c>
      <c r="C179" s="16">
        <f>IFERROR(C177/C178*100,0)</f>
        <v>0</v>
      </c>
      <c r="D179" s="43"/>
    </row>
    <row r="180" spans="1:4" ht="60" x14ac:dyDescent="0.25">
      <c r="A180" s="37" t="s">
        <v>273</v>
      </c>
      <c r="B180" s="12" t="s">
        <v>271</v>
      </c>
      <c r="C180" s="15"/>
      <c r="D180" s="43"/>
    </row>
    <row r="181" spans="1:4" ht="60" x14ac:dyDescent="0.25">
      <c r="A181" s="37"/>
      <c r="B181" s="12" t="s">
        <v>272</v>
      </c>
      <c r="C181" s="15">
        <v>6</v>
      </c>
      <c r="D181" s="43"/>
    </row>
    <row r="182" spans="1:4" ht="45" x14ac:dyDescent="0.25">
      <c r="A182" s="37"/>
      <c r="B182" s="12" t="s">
        <v>162</v>
      </c>
      <c r="C182" s="16">
        <f>IFERROR(C180/C181*100,0)</f>
        <v>0</v>
      </c>
      <c r="D182" s="43"/>
    </row>
    <row r="183" spans="1:4" hidden="1" x14ac:dyDescent="0.25"/>
    <row r="184" spans="1:4" hidden="1" x14ac:dyDescent="0.25"/>
    <row r="185" spans="1:4" hidden="1" x14ac:dyDescent="0.25"/>
    <row r="186" spans="1:4" hidden="1" x14ac:dyDescent="0.25"/>
    <row r="187" spans="1:4" hidden="1" x14ac:dyDescent="0.25"/>
    <row r="188" spans="1:4" hidden="1" x14ac:dyDescent="0.25"/>
    <row r="189" spans="1:4" hidden="1" x14ac:dyDescent="0.25"/>
    <row r="190" spans="1:4" hidden="1" x14ac:dyDescent="0.25"/>
    <row r="191" spans="1:4" hidden="1" x14ac:dyDescent="0.25"/>
    <row r="192" spans="1:4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</sheetData>
  <sheetProtection algorithmName="SHA-512" hashValue="hclQ8VfNM61siJjkMEgrahGJNb8mmJXf+ABUq4TSkVieZYA5l/CYE0nJzZPBYtO7+1Bpuy29wrMlvNMnDXqXNg==" saltValue="rWApWVg8OnjsTZjt+wxSeQ==" spinCount="100000" sheet="1" objects="1" scenarios="1"/>
  <mergeCells count="65">
    <mergeCell ref="D118:D123"/>
    <mergeCell ref="B124:C124"/>
    <mergeCell ref="A112:A130"/>
    <mergeCell ref="D151:D153"/>
    <mergeCell ref="D92:D93"/>
    <mergeCell ref="D94:D96"/>
    <mergeCell ref="D98:D102"/>
    <mergeCell ref="A92:A111"/>
    <mergeCell ref="D112:D117"/>
    <mergeCell ref="A144:A146"/>
    <mergeCell ref="D144:D146"/>
    <mergeCell ref="A147:A149"/>
    <mergeCell ref="D147:D149"/>
    <mergeCell ref="A150:A154"/>
    <mergeCell ref="A137:A140"/>
    <mergeCell ref="D137:D140"/>
    <mergeCell ref="A40:A42"/>
    <mergeCell ref="D40:D42"/>
    <mergeCell ref="D74:D76"/>
    <mergeCell ref="D78:D82"/>
    <mergeCell ref="A72:A91"/>
    <mergeCell ref="D68:D70"/>
    <mergeCell ref="A61:A63"/>
    <mergeCell ref="A64:A67"/>
    <mergeCell ref="A68:A71"/>
    <mergeCell ref="A43:A45"/>
    <mergeCell ref="D180:D182"/>
    <mergeCell ref="A180:A182"/>
    <mergeCell ref="D171:D173"/>
    <mergeCell ref="A171:A173"/>
    <mergeCell ref="D174:D176"/>
    <mergeCell ref="A174:A176"/>
    <mergeCell ref="D177:D179"/>
    <mergeCell ref="A177:A179"/>
    <mergeCell ref="A165:A167"/>
    <mergeCell ref="D162:D164"/>
    <mergeCell ref="D165:D167"/>
    <mergeCell ref="D168:D170"/>
    <mergeCell ref="A168:A170"/>
    <mergeCell ref="D155:D158"/>
    <mergeCell ref="A155:A158"/>
    <mergeCell ref="A159:A161"/>
    <mergeCell ref="D159:D161"/>
    <mergeCell ref="A162:A164"/>
    <mergeCell ref="A141:A143"/>
    <mergeCell ref="D141:D143"/>
    <mergeCell ref="B131:C131"/>
    <mergeCell ref="A134:A136"/>
    <mergeCell ref="A131:A133"/>
    <mergeCell ref="A9:A13"/>
    <mergeCell ref="D9:D11"/>
    <mergeCell ref="A14:A20"/>
    <mergeCell ref="D14:D19"/>
    <mergeCell ref="D64:D66"/>
    <mergeCell ref="A21:A26"/>
    <mergeCell ref="D23:D25"/>
    <mergeCell ref="A27:A29"/>
    <mergeCell ref="A30:A34"/>
    <mergeCell ref="D30:D32"/>
    <mergeCell ref="A35:A39"/>
    <mergeCell ref="B50:C50"/>
    <mergeCell ref="A46:A53"/>
    <mergeCell ref="B58:C58"/>
    <mergeCell ref="A54:A60"/>
    <mergeCell ref="B40:C40"/>
  </mergeCells>
  <dataValidations count="3">
    <dataValidation type="whole" operator="greaterThanOrEqual" allowBlank="1" showInputMessage="1" showErrorMessage="1" sqref="C9:C12 C14:C19 C21:C25 C27:C28 C30:C33 C35:C38 C54:C57 C61:C62 C64:C66 C68:C70 C46:C49 C43:C44 C137:C139 C141:C142 C144:C145 C147:C148 C150:C153 C72:C82 C92:C102 C112:C123">
      <formula1>0</formula1>
    </dataValidation>
    <dataValidation operator="greaterThanOrEqual" allowBlank="1" showInputMessage="1" showErrorMessage="1" sqref="C155:C157 C159:C160 C162:C163 C165:C166 C168:C169 C171:C172 C174:C175 C177:C178 C180:C181"/>
    <dataValidation type="list" allowBlank="1" showInputMessage="1" showErrorMessage="1" sqref="B3">
      <formula1>$J$8:$J$92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"/>
  <sheetViews>
    <sheetView topLeftCell="AU1" zoomScale="90" zoomScaleNormal="90" workbookViewId="0">
      <selection activeCell="BJ1" sqref="BJ1:XFD1048576"/>
    </sheetView>
  </sheetViews>
  <sheetFormatPr defaultColWidth="0" defaultRowHeight="15" zeroHeight="1" x14ac:dyDescent="0.25"/>
  <cols>
    <col min="1" max="1" width="35.7109375" customWidth="1"/>
    <col min="2" max="2" width="41.5703125" customWidth="1"/>
    <col min="3" max="3" width="46.28515625" customWidth="1"/>
    <col min="4" max="4" width="45.85546875" customWidth="1"/>
    <col min="5" max="5" width="36.7109375" customWidth="1"/>
    <col min="6" max="6" width="26.85546875" customWidth="1"/>
    <col min="7" max="7" width="27.85546875" customWidth="1"/>
    <col min="8" max="8" width="25.42578125" customWidth="1"/>
    <col min="9" max="9" width="33.85546875" customWidth="1"/>
    <col min="10" max="10" width="35.140625" customWidth="1"/>
    <col min="11" max="16" width="25.42578125" customWidth="1"/>
    <col min="17" max="17" width="34.28515625" customWidth="1"/>
    <col min="18" max="18" width="47.5703125" customWidth="1"/>
    <col min="19" max="19" width="41.42578125" customWidth="1"/>
    <col min="20" max="43" width="20.7109375" customWidth="1"/>
    <col min="44" max="44" width="23" customWidth="1"/>
    <col min="45" max="45" width="23.140625" customWidth="1"/>
    <col min="46" max="46" width="26" customWidth="1"/>
    <col min="47" max="47" width="27.42578125" customWidth="1"/>
    <col min="48" max="49" width="23.85546875" customWidth="1"/>
    <col min="50" max="53" width="23.140625" customWidth="1"/>
    <col min="54" max="61" width="24.28515625" customWidth="1"/>
    <col min="62" max="67" width="9.140625" hidden="1" customWidth="1"/>
    <col min="68" max="69" width="0" hidden="1" customWidth="1"/>
    <col min="70" max="16384" width="9.140625" hidden="1"/>
  </cols>
  <sheetData>
    <row r="1" spans="1:61" x14ac:dyDescent="0.25">
      <c r="A1" s="59" t="s">
        <v>108</v>
      </c>
      <c r="B1" s="59" t="s">
        <v>148</v>
      </c>
      <c r="C1" s="20" t="s">
        <v>149</v>
      </c>
      <c r="D1" s="20" t="s">
        <v>175</v>
      </c>
      <c r="E1" s="20" t="s">
        <v>150</v>
      </c>
      <c r="F1" s="20" t="s">
        <v>183</v>
      </c>
      <c r="G1" s="20" t="s">
        <v>151</v>
      </c>
      <c r="H1" s="20" t="s">
        <v>152</v>
      </c>
      <c r="I1" s="56" t="s">
        <v>348</v>
      </c>
      <c r="J1" s="57"/>
      <c r="K1" s="20" t="s">
        <v>219</v>
      </c>
      <c r="L1" s="37" t="s">
        <v>153</v>
      </c>
      <c r="M1" s="37"/>
      <c r="N1" s="37"/>
      <c r="O1" s="37" t="s">
        <v>154</v>
      </c>
      <c r="P1" s="37"/>
      <c r="Q1" s="20" t="s">
        <v>163</v>
      </c>
      <c r="R1" s="20" t="s">
        <v>212</v>
      </c>
      <c r="S1" s="20" t="s">
        <v>218</v>
      </c>
      <c r="T1" s="56" t="s">
        <v>374</v>
      </c>
      <c r="U1" s="58"/>
      <c r="V1" s="58"/>
      <c r="W1" s="58"/>
      <c r="X1" s="58"/>
      <c r="Y1" s="58"/>
      <c r="Z1" s="58"/>
      <c r="AA1" s="58"/>
      <c r="AB1" s="57"/>
      <c r="AC1" s="56" t="s">
        <v>381</v>
      </c>
      <c r="AD1" s="58"/>
      <c r="AE1" s="58"/>
      <c r="AF1" s="58"/>
      <c r="AG1" s="58"/>
      <c r="AH1" s="58"/>
      <c r="AI1" s="58"/>
      <c r="AJ1" s="58"/>
      <c r="AK1" s="57"/>
      <c r="AL1" s="56" t="s">
        <v>403</v>
      </c>
      <c r="AM1" s="58"/>
      <c r="AN1" s="58"/>
      <c r="AO1" s="58"/>
      <c r="AP1" s="58"/>
      <c r="AQ1" s="57"/>
      <c r="AR1" s="37" t="s">
        <v>223</v>
      </c>
      <c r="AS1" s="37"/>
      <c r="AT1" s="37" t="s">
        <v>227</v>
      </c>
      <c r="AU1" s="37"/>
      <c r="AV1" s="20" t="s">
        <v>232</v>
      </c>
      <c r="AW1" s="20" t="s">
        <v>235</v>
      </c>
      <c r="AX1" s="20" t="s">
        <v>240</v>
      </c>
      <c r="AY1" s="20" t="s">
        <v>243</v>
      </c>
      <c r="AZ1" s="20" t="s">
        <v>249</v>
      </c>
      <c r="BA1" s="20" t="s">
        <v>254</v>
      </c>
      <c r="BB1" s="20" t="s">
        <v>258</v>
      </c>
      <c r="BC1" s="20" t="s">
        <v>260</v>
      </c>
      <c r="BD1" s="20" t="s">
        <v>262</v>
      </c>
      <c r="BE1" s="20" t="s">
        <v>264</v>
      </c>
      <c r="BF1" s="20" t="s">
        <v>266</v>
      </c>
      <c r="BG1" s="20" t="s">
        <v>268</v>
      </c>
      <c r="BH1" s="20" t="s">
        <v>270</v>
      </c>
      <c r="BI1" s="20" t="s">
        <v>273</v>
      </c>
    </row>
    <row r="2" spans="1:61" s="4" customFormat="1" ht="92.25" customHeight="1" x14ac:dyDescent="0.25">
      <c r="A2" s="59"/>
      <c r="B2" s="59"/>
      <c r="C2" s="40" t="s">
        <v>165</v>
      </c>
      <c r="D2" s="40" t="s">
        <v>174</v>
      </c>
      <c r="E2" s="40" t="s">
        <v>179</v>
      </c>
      <c r="F2" s="40" t="s">
        <v>180</v>
      </c>
      <c r="G2" s="40" t="s">
        <v>185</v>
      </c>
      <c r="H2" s="40" t="s">
        <v>190</v>
      </c>
      <c r="I2" s="60" t="s">
        <v>349</v>
      </c>
      <c r="J2" s="61"/>
      <c r="K2" s="40" t="s">
        <v>221</v>
      </c>
      <c r="L2" s="40" t="s">
        <v>195</v>
      </c>
      <c r="M2" s="40"/>
      <c r="N2" s="40"/>
      <c r="O2" s="40" t="s">
        <v>204</v>
      </c>
      <c r="P2" s="40"/>
      <c r="Q2" s="40" t="s">
        <v>347</v>
      </c>
      <c r="R2" s="40" t="s">
        <v>209</v>
      </c>
      <c r="S2" s="40" t="s">
        <v>217</v>
      </c>
      <c r="T2" s="41" t="s">
        <v>375</v>
      </c>
      <c r="U2" s="62"/>
      <c r="V2" s="62"/>
      <c r="W2" s="62"/>
      <c r="X2" s="62"/>
      <c r="Y2" s="62"/>
      <c r="Z2" s="62"/>
      <c r="AA2" s="62"/>
      <c r="AB2" s="42"/>
      <c r="AC2" s="41" t="s">
        <v>382</v>
      </c>
      <c r="AD2" s="62"/>
      <c r="AE2" s="62"/>
      <c r="AF2" s="62"/>
      <c r="AG2" s="62"/>
      <c r="AH2" s="62"/>
      <c r="AI2" s="62"/>
      <c r="AJ2" s="62"/>
      <c r="AK2" s="42"/>
      <c r="AL2" s="41" t="s">
        <v>396</v>
      </c>
      <c r="AM2" s="62"/>
      <c r="AN2" s="62"/>
      <c r="AO2" s="62"/>
      <c r="AP2" s="62"/>
      <c r="AQ2" s="42"/>
      <c r="AR2" s="40" t="s">
        <v>222</v>
      </c>
      <c r="AS2" s="40"/>
      <c r="AT2" s="40" t="s">
        <v>155</v>
      </c>
      <c r="AU2" s="40"/>
      <c r="AV2" s="40" t="s">
        <v>228</v>
      </c>
      <c r="AW2" s="40" t="s">
        <v>236</v>
      </c>
      <c r="AX2" s="40" t="s">
        <v>237</v>
      </c>
      <c r="AY2" s="40" t="s">
        <v>241</v>
      </c>
      <c r="AZ2" s="40" t="s">
        <v>244</v>
      </c>
      <c r="BA2" s="40" t="s">
        <v>250</v>
      </c>
      <c r="BB2" s="40" t="s">
        <v>255</v>
      </c>
      <c r="BC2" s="40" t="s">
        <v>156</v>
      </c>
      <c r="BD2" s="40" t="s">
        <v>157</v>
      </c>
      <c r="BE2" s="40" t="s">
        <v>158</v>
      </c>
      <c r="BF2" s="40" t="s">
        <v>159</v>
      </c>
      <c r="BG2" s="40" t="s">
        <v>160</v>
      </c>
      <c r="BH2" s="40" t="s">
        <v>161</v>
      </c>
      <c r="BI2" s="40" t="s">
        <v>162</v>
      </c>
    </row>
    <row r="3" spans="1:61" s="4" customFormat="1" ht="27" customHeight="1" x14ac:dyDescent="0.25">
      <c r="A3" s="59"/>
      <c r="B3" s="59"/>
      <c r="C3" s="40"/>
      <c r="D3" s="40"/>
      <c r="E3" s="40"/>
      <c r="F3" s="40"/>
      <c r="G3" s="40"/>
      <c r="H3" s="40"/>
      <c r="I3" s="27" t="s">
        <v>350</v>
      </c>
      <c r="J3" s="27" t="s">
        <v>351</v>
      </c>
      <c r="K3" s="40"/>
      <c r="L3" s="21" t="s">
        <v>196</v>
      </c>
      <c r="M3" s="21" t="s">
        <v>197</v>
      </c>
      <c r="N3" s="21" t="s">
        <v>198</v>
      </c>
      <c r="O3" s="21" t="s">
        <v>205</v>
      </c>
      <c r="P3" s="21" t="s">
        <v>206</v>
      </c>
      <c r="Q3" s="40"/>
      <c r="R3" s="40"/>
      <c r="S3" s="40"/>
      <c r="T3" s="23" t="s">
        <v>353</v>
      </c>
      <c r="U3" s="23" t="s">
        <v>354</v>
      </c>
      <c r="V3" s="23" t="s">
        <v>355</v>
      </c>
      <c r="W3" s="23" t="s">
        <v>356</v>
      </c>
      <c r="X3" s="23" t="s">
        <v>357</v>
      </c>
      <c r="Y3" s="23" t="s">
        <v>358</v>
      </c>
      <c r="Z3" s="23" t="s">
        <v>359</v>
      </c>
      <c r="AA3" s="23" t="s">
        <v>360</v>
      </c>
      <c r="AB3" s="23" t="s">
        <v>361</v>
      </c>
      <c r="AC3" s="23" t="s">
        <v>353</v>
      </c>
      <c r="AD3" s="23" t="s">
        <v>354</v>
      </c>
      <c r="AE3" s="23" t="s">
        <v>355</v>
      </c>
      <c r="AF3" s="23" t="s">
        <v>356</v>
      </c>
      <c r="AG3" s="23" t="s">
        <v>357</v>
      </c>
      <c r="AH3" s="23" t="s">
        <v>358</v>
      </c>
      <c r="AI3" s="23" t="s">
        <v>359</v>
      </c>
      <c r="AJ3" s="23" t="s">
        <v>360</v>
      </c>
      <c r="AK3" s="23" t="s">
        <v>361</v>
      </c>
      <c r="AL3" s="23" t="s">
        <v>397</v>
      </c>
      <c r="AM3" s="23" t="s">
        <v>398</v>
      </c>
      <c r="AN3" s="23" t="s">
        <v>399</v>
      </c>
      <c r="AO3" s="23" t="s">
        <v>400</v>
      </c>
      <c r="AP3" s="23" t="s">
        <v>401</v>
      </c>
      <c r="AQ3" s="23" t="s">
        <v>402</v>
      </c>
      <c r="AR3" s="21" t="s">
        <v>224</v>
      </c>
      <c r="AS3" s="21" t="s">
        <v>225</v>
      </c>
      <c r="AT3" s="21" t="s">
        <v>224</v>
      </c>
      <c r="AU3" s="21" t="s">
        <v>225</v>
      </c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</row>
    <row r="4" spans="1:61" s="5" customFormat="1" ht="26.25" customHeight="1" x14ac:dyDescent="0.25">
      <c r="A4" s="24" t="str">
        <f>Данные!B3</f>
        <v>Калининградская область</v>
      </c>
      <c r="B4" s="25" t="str">
        <f>Данные!B6</f>
        <v>Балтийский муниципальный район</v>
      </c>
      <c r="C4" s="11">
        <f>Данные!C13</f>
        <v>77.530253025302528</v>
      </c>
      <c r="D4" s="11">
        <f>Данные!C20</f>
        <v>63.88790351188365</v>
      </c>
      <c r="E4" s="11">
        <f>Данные!C26</f>
        <v>3.2635686413621849</v>
      </c>
      <c r="F4" s="11">
        <f>Данные!C29</f>
        <v>14.012061014544164</v>
      </c>
      <c r="G4" s="11">
        <f>Данные!C34</f>
        <v>12.584821428571429</v>
      </c>
      <c r="H4" s="11">
        <f>Данные!C39</f>
        <v>24.083769633507853</v>
      </c>
      <c r="I4" s="11">
        <f>Данные!C41</f>
        <v>105.36</v>
      </c>
      <c r="J4" s="11">
        <f>Данные!C42</f>
        <v>103.18</v>
      </c>
      <c r="K4" s="11">
        <f>Данные!C45</f>
        <v>8.1243320270751695</v>
      </c>
      <c r="L4" s="11">
        <f>Данные!C51</f>
        <v>100</v>
      </c>
      <c r="M4" s="11">
        <f>Данные!C52</f>
        <v>100</v>
      </c>
      <c r="N4" s="11">
        <f>Данные!C53</f>
        <v>100</v>
      </c>
      <c r="O4" s="11">
        <f>Данные!C59</f>
        <v>26.612041325258286</v>
      </c>
      <c r="P4" s="11">
        <f>Данные!C60</f>
        <v>25.757035981474885</v>
      </c>
      <c r="Q4" s="11">
        <f>Данные!C63</f>
        <v>100</v>
      </c>
      <c r="R4" s="11">
        <f>Данные!C67</f>
        <v>100</v>
      </c>
      <c r="S4" s="11">
        <f>Данные!C71</f>
        <v>100</v>
      </c>
      <c r="T4" s="11">
        <f>Данные!C83</f>
        <v>0</v>
      </c>
      <c r="U4" s="11">
        <f>Данные!C84</f>
        <v>0</v>
      </c>
      <c r="V4" s="11">
        <f>Данные!C85</f>
        <v>0</v>
      </c>
      <c r="W4" s="11">
        <f>Данные!C86</f>
        <v>0</v>
      </c>
      <c r="X4" s="11">
        <f>Данные!C87</f>
        <v>0</v>
      </c>
      <c r="Y4" s="11">
        <f>Данные!C88</f>
        <v>0</v>
      </c>
      <c r="Z4" s="11">
        <f>Данные!C89</f>
        <v>0</v>
      </c>
      <c r="AA4" s="11">
        <f>Данные!C90</f>
        <v>0</v>
      </c>
      <c r="AB4" s="11">
        <f>Данные!C91</f>
        <v>0</v>
      </c>
      <c r="AC4" s="11">
        <f>Данные!C103</f>
        <v>0</v>
      </c>
      <c r="AD4" s="11">
        <f>Данные!C104</f>
        <v>0</v>
      </c>
      <c r="AE4" s="11">
        <f>Данные!C105</f>
        <v>0</v>
      </c>
      <c r="AF4" s="11">
        <f>Данные!C106</f>
        <v>0</v>
      </c>
      <c r="AG4" s="11">
        <f>Данные!C107</f>
        <v>0</v>
      </c>
      <c r="AH4" s="11">
        <f>Данные!C108</f>
        <v>0</v>
      </c>
      <c r="AI4" s="11">
        <f>Данные!C109</f>
        <v>0</v>
      </c>
      <c r="AJ4" s="11">
        <f>Данные!C110</f>
        <v>0</v>
      </c>
      <c r="AK4" s="11">
        <f>Данные!C111</f>
        <v>0</v>
      </c>
      <c r="AL4" s="11">
        <f>Данные!C125</f>
        <v>0</v>
      </c>
      <c r="AM4" s="11">
        <f>Данные!C126</f>
        <v>0</v>
      </c>
      <c r="AN4" s="11">
        <f>Данные!C127</f>
        <v>0</v>
      </c>
      <c r="AO4" s="11">
        <f>Данные!C128</f>
        <v>0</v>
      </c>
      <c r="AP4" s="11">
        <f>Данные!C129</f>
        <v>0</v>
      </c>
      <c r="AQ4" s="11">
        <f>Данные!C130</f>
        <v>0</v>
      </c>
      <c r="AR4" s="26">
        <f>Данные!C132</f>
        <v>4.1399999999999997</v>
      </c>
      <c r="AS4" s="26">
        <f>Данные!C133</f>
        <v>3.57</v>
      </c>
      <c r="AT4" s="26">
        <f>Данные!C135</f>
        <v>0</v>
      </c>
      <c r="AU4" s="26">
        <f>Данные!C136</f>
        <v>0</v>
      </c>
      <c r="AV4" s="11">
        <f>Данные!C140</f>
        <v>98.183113644460278</v>
      </c>
      <c r="AW4" s="11">
        <f>Данные!C143</f>
        <v>0</v>
      </c>
      <c r="AX4" s="11">
        <f>Данные!C146</f>
        <v>100</v>
      </c>
      <c r="AY4" s="11">
        <f>Данные!C149</f>
        <v>0</v>
      </c>
      <c r="AZ4" s="11">
        <f>Данные!C154</f>
        <v>100</v>
      </c>
      <c r="BA4" s="11">
        <f>Данные!C158</f>
        <v>54.031407981069165</v>
      </c>
      <c r="BB4" s="11">
        <f>Данные!C161</f>
        <v>2.861996429969675</v>
      </c>
      <c r="BC4" s="11">
        <f>Данные!C164</f>
        <v>33.333333333333329</v>
      </c>
      <c r="BD4" s="11">
        <f>Данные!C167</f>
        <v>100</v>
      </c>
      <c r="BE4" s="11">
        <f>Данные!C170</f>
        <v>100</v>
      </c>
      <c r="BF4" s="11">
        <f>Данные!C173</f>
        <v>100</v>
      </c>
      <c r="BG4" s="11">
        <f>Данные!C176</f>
        <v>100</v>
      </c>
      <c r="BH4" s="11">
        <f>Данные!C179</f>
        <v>0</v>
      </c>
      <c r="BI4" s="11">
        <f>Данные!C182</f>
        <v>0</v>
      </c>
    </row>
    <row r="5" spans="1:61" ht="15" hidden="1" customHeight="1" x14ac:dyDescent="0.25"/>
    <row r="6" spans="1:61" ht="15" hidden="1" customHeight="1" x14ac:dyDescent="0.25"/>
    <row r="7" spans="1:61" ht="15" hidden="1" customHeight="1" x14ac:dyDescent="0.25"/>
  </sheetData>
  <sheetProtection algorithmName="SHA-512" hashValue="1IZ9Gxdzt6UNJaMS85Oi/D28wX+dhY0mUx0V+0wYzFfD3H5W66oUYT+msCIDmE8/nSMF/xSc//Hxkm/ROv3I5g==" saltValue="2MwfRqLO7XqrnrOwf5XWzw==" spinCount="100000" sheet="1" objects="1" scenarios="1"/>
  <mergeCells count="42">
    <mergeCell ref="BF2:BF3"/>
    <mergeCell ref="BG2:BG3"/>
    <mergeCell ref="BH2:BH3"/>
    <mergeCell ref="BI2:BI3"/>
    <mergeCell ref="I2:J2"/>
    <mergeCell ref="T2:AB2"/>
    <mergeCell ref="AC2:AK2"/>
    <mergeCell ref="AL2:AQ2"/>
    <mergeCell ref="BA2:BA3"/>
    <mergeCell ref="BB2:BB3"/>
    <mergeCell ref="BC2:BC3"/>
    <mergeCell ref="BD2:BD3"/>
    <mergeCell ref="BE2:BE3"/>
    <mergeCell ref="AW2:AW3"/>
    <mergeCell ref="AX2:AX3"/>
    <mergeCell ref="AY2:AY3"/>
    <mergeCell ref="A1:A3"/>
    <mergeCell ref="B1:B3"/>
    <mergeCell ref="F2:F3"/>
    <mergeCell ref="G2:G3"/>
    <mergeCell ref="H2:H3"/>
    <mergeCell ref="C2:C3"/>
    <mergeCell ref="D2:D3"/>
    <mergeCell ref="E2:E3"/>
    <mergeCell ref="I1:J1"/>
    <mergeCell ref="T1:AB1"/>
    <mergeCell ref="AC1:AK1"/>
    <mergeCell ref="AL1:AQ1"/>
    <mergeCell ref="L1:N1"/>
    <mergeCell ref="O1:P1"/>
    <mergeCell ref="K2:K3"/>
    <mergeCell ref="Q2:Q3"/>
    <mergeCell ref="O2:P2"/>
    <mergeCell ref="AZ2:AZ3"/>
    <mergeCell ref="L2:N2"/>
    <mergeCell ref="R2:R3"/>
    <mergeCell ref="S2:S3"/>
    <mergeCell ref="AT1:AU1"/>
    <mergeCell ref="AT2:AU2"/>
    <mergeCell ref="AV2:AV3"/>
    <mergeCell ref="AR1:AS1"/>
    <mergeCell ref="AR2:AS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68" zoomScaleNormal="100" workbookViewId="0">
      <selection sqref="A1:B139"/>
    </sheetView>
  </sheetViews>
  <sheetFormatPr defaultRowHeight="15" x14ac:dyDescent="0.25"/>
  <cols>
    <col min="1" max="1" width="28.42578125" customWidth="1"/>
    <col min="2" max="2" width="45.85546875" customWidth="1"/>
  </cols>
  <sheetData>
    <row r="1" spans="1:5" ht="15.75" x14ac:dyDescent="0.25">
      <c r="A1" s="3" t="s">
        <v>108</v>
      </c>
      <c r="B1" s="3" t="s">
        <v>109</v>
      </c>
    </row>
    <row r="2" spans="1:5" x14ac:dyDescent="0.25">
      <c r="A2" t="s">
        <v>69</v>
      </c>
      <c r="B2" t="s">
        <v>70</v>
      </c>
      <c r="E2" t="s">
        <v>69</v>
      </c>
    </row>
    <row r="3" spans="1:5" ht="15" customHeight="1" x14ac:dyDescent="0.25">
      <c r="A3" t="s">
        <v>69</v>
      </c>
      <c r="B3" t="s">
        <v>71</v>
      </c>
      <c r="E3" t="s">
        <v>61</v>
      </c>
    </row>
    <row r="4" spans="1:5" x14ac:dyDescent="0.25">
      <c r="A4" t="s">
        <v>69</v>
      </c>
      <c r="B4" t="s">
        <v>62</v>
      </c>
      <c r="E4" t="s">
        <v>85</v>
      </c>
    </row>
    <row r="5" spans="1:5" x14ac:dyDescent="0.25">
      <c r="A5" t="s">
        <v>69</v>
      </c>
      <c r="B5" t="s">
        <v>63</v>
      </c>
      <c r="E5" t="s">
        <v>110</v>
      </c>
    </row>
    <row r="6" spans="1:5" x14ac:dyDescent="0.25">
      <c r="A6" t="s">
        <v>69</v>
      </c>
      <c r="B6" t="s">
        <v>64</v>
      </c>
      <c r="E6" t="s">
        <v>23</v>
      </c>
    </row>
    <row r="7" spans="1:5" x14ac:dyDescent="0.25">
      <c r="A7" t="s">
        <v>69</v>
      </c>
      <c r="B7" t="s">
        <v>65</v>
      </c>
    </row>
    <row r="8" spans="1:5" x14ac:dyDescent="0.25">
      <c r="A8" t="s">
        <v>69</v>
      </c>
      <c r="B8" t="s">
        <v>66</v>
      </c>
    </row>
    <row r="9" spans="1:5" ht="15" customHeight="1" x14ac:dyDescent="0.25">
      <c r="A9" t="s">
        <v>69</v>
      </c>
      <c r="B9" t="s">
        <v>67</v>
      </c>
    </row>
    <row r="10" spans="1:5" ht="15" customHeight="1" x14ac:dyDescent="0.25">
      <c r="A10" t="s">
        <v>69</v>
      </c>
      <c r="B10" t="s">
        <v>68</v>
      </c>
    </row>
    <row r="11" spans="1:5" ht="15" customHeight="1" x14ac:dyDescent="0.25">
      <c r="A11" t="s">
        <v>69</v>
      </c>
      <c r="B11" t="s">
        <v>72</v>
      </c>
    </row>
    <row r="12" spans="1:5" ht="15" customHeight="1" x14ac:dyDescent="0.25">
      <c r="A12" t="s">
        <v>69</v>
      </c>
      <c r="B12" t="s">
        <v>73</v>
      </c>
    </row>
    <row r="13" spans="1:5" ht="15" customHeight="1" x14ac:dyDescent="0.25">
      <c r="A13" t="s">
        <v>69</v>
      </c>
      <c r="B13" t="s">
        <v>74</v>
      </c>
    </row>
    <row r="14" spans="1:5" x14ac:dyDescent="0.25">
      <c r="A14" t="s">
        <v>69</v>
      </c>
      <c r="B14" t="s">
        <v>75</v>
      </c>
    </row>
    <row r="15" spans="1:5" ht="15" customHeight="1" x14ac:dyDescent="0.25">
      <c r="A15" t="s">
        <v>69</v>
      </c>
      <c r="B15" t="s">
        <v>76</v>
      </c>
    </row>
    <row r="16" spans="1:5" ht="15" customHeight="1" x14ac:dyDescent="0.25">
      <c r="A16" t="s">
        <v>69</v>
      </c>
      <c r="B16" t="s">
        <v>77</v>
      </c>
    </row>
    <row r="17" spans="1:2" ht="15" customHeight="1" x14ac:dyDescent="0.25">
      <c r="A17" t="s">
        <v>69</v>
      </c>
      <c r="B17" t="s">
        <v>78</v>
      </c>
    </row>
    <row r="18" spans="1:2" ht="15" customHeight="1" x14ac:dyDescent="0.25">
      <c r="A18" t="s">
        <v>69</v>
      </c>
      <c r="B18" t="s">
        <v>79</v>
      </c>
    </row>
    <row r="19" spans="1:2" ht="15" customHeight="1" x14ac:dyDescent="0.25">
      <c r="A19" t="s">
        <v>69</v>
      </c>
      <c r="B19" t="s">
        <v>80</v>
      </c>
    </row>
    <row r="20" spans="1:2" ht="15" customHeight="1" x14ac:dyDescent="0.25">
      <c r="A20" t="s">
        <v>69</v>
      </c>
      <c r="B20" t="s">
        <v>81</v>
      </c>
    </row>
    <row r="21" spans="1:2" ht="15" customHeight="1" x14ac:dyDescent="0.25">
      <c r="A21" t="s">
        <v>69</v>
      </c>
      <c r="B21" t="s">
        <v>82</v>
      </c>
    </row>
    <row r="22" spans="1:2" ht="15" customHeight="1" x14ac:dyDescent="0.25">
      <c r="A22" t="s">
        <v>69</v>
      </c>
      <c r="B22" t="s">
        <v>83</v>
      </c>
    </row>
    <row r="23" spans="1:2" ht="15" customHeight="1" x14ac:dyDescent="0.25">
      <c r="A23" t="s">
        <v>69</v>
      </c>
      <c r="B23" t="s">
        <v>84</v>
      </c>
    </row>
    <row r="24" spans="1:2" x14ac:dyDescent="0.25">
      <c r="A24" t="s">
        <v>61</v>
      </c>
      <c r="B24" t="s">
        <v>34</v>
      </c>
    </row>
    <row r="25" spans="1:2" x14ac:dyDescent="0.25">
      <c r="A25" t="s">
        <v>61</v>
      </c>
      <c r="B25" t="s">
        <v>36</v>
      </c>
    </row>
    <row r="26" spans="1:2" x14ac:dyDescent="0.25">
      <c r="A26" t="s">
        <v>61</v>
      </c>
      <c r="B26" t="s">
        <v>37</v>
      </c>
    </row>
    <row r="27" spans="1:2" x14ac:dyDescent="0.25">
      <c r="A27" t="s">
        <v>61</v>
      </c>
      <c r="B27" t="s">
        <v>38</v>
      </c>
    </row>
    <row r="28" spans="1:2" x14ac:dyDescent="0.25">
      <c r="A28" t="s">
        <v>61</v>
      </c>
      <c r="B28" t="s">
        <v>39</v>
      </c>
    </row>
    <row r="29" spans="1:2" x14ac:dyDescent="0.25">
      <c r="A29" t="s">
        <v>61</v>
      </c>
      <c r="B29" t="s">
        <v>40</v>
      </c>
    </row>
    <row r="30" spans="1:2" x14ac:dyDescent="0.25">
      <c r="A30" t="s">
        <v>61</v>
      </c>
      <c r="B30" t="s">
        <v>41</v>
      </c>
    </row>
    <row r="31" spans="1:2" x14ac:dyDescent="0.25">
      <c r="A31" t="s">
        <v>61</v>
      </c>
      <c r="B31" t="s">
        <v>27</v>
      </c>
    </row>
    <row r="32" spans="1:2" x14ac:dyDescent="0.25">
      <c r="A32" t="s">
        <v>61</v>
      </c>
      <c r="B32" t="s">
        <v>28</v>
      </c>
    </row>
    <row r="33" spans="1:2" x14ac:dyDescent="0.25">
      <c r="A33" t="s">
        <v>61</v>
      </c>
      <c r="B33" t="s">
        <v>29</v>
      </c>
    </row>
    <row r="34" spans="1:2" x14ac:dyDescent="0.25">
      <c r="A34" t="s">
        <v>61</v>
      </c>
      <c r="B34" t="s">
        <v>30</v>
      </c>
    </row>
    <row r="35" spans="1:2" x14ac:dyDescent="0.25">
      <c r="A35" t="s">
        <v>61</v>
      </c>
      <c r="B35" t="s">
        <v>31</v>
      </c>
    </row>
    <row r="36" spans="1:2" x14ac:dyDescent="0.25">
      <c r="A36" t="s">
        <v>61</v>
      </c>
      <c r="B36" t="s">
        <v>32</v>
      </c>
    </row>
    <row r="37" spans="1:2" x14ac:dyDescent="0.25">
      <c r="A37" t="s">
        <v>61</v>
      </c>
      <c r="B37" t="s">
        <v>24</v>
      </c>
    </row>
    <row r="38" spans="1:2" x14ac:dyDescent="0.25">
      <c r="A38" t="s">
        <v>61</v>
      </c>
      <c r="B38" t="s">
        <v>26</v>
      </c>
    </row>
    <row r="39" spans="1:2" x14ac:dyDescent="0.25">
      <c r="A39" t="s">
        <v>61</v>
      </c>
      <c r="B39" t="s">
        <v>25</v>
      </c>
    </row>
    <row r="40" spans="1:2" x14ac:dyDescent="0.25">
      <c r="A40" t="s">
        <v>61</v>
      </c>
      <c r="B40" t="s">
        <v>33</v>
      </c>
    </row>
    <row r="41" spans="1:2" x14ac:dyDescent="0.25">
      <c r="A41" t="s">
        <v>61</v>
      </c>
      <c r="B41" t="s">
        <v>42</v>
      </c>
    </row>
    <row r="42" spans="1:2" x14ac:dyDescent="0.25">
      <c r="A42" t="s">
        <v>61</v>
      </c>
      <c r="B42" t="s">
        <v>43</v>
      </c>
    </row>
    <row r="43" spans="1:2" x14ac:dyDescent="0.25">
      <c r="A43" t="s">
        <v>61</v>
      </c>
      <c r="B43" t="s">
        <v>44</v>
      </c>
    </row>
    <row r="44" spans="1:2" x14ac:dyDescent="0.25">
      <c r="A44" t="s">
        <v>61</v>
      </c>
      <c r="B44" t="s">
        <v>45</v>
      </c>
    </row>
    <row r="45" spans="1:2" x14ac:dyDescent="0.25">
      <c r="A45" t="s">
        <v>61</v>
      </c>
      <c r="B45" t="s">
        <v>46</v>
      </c>
    </row>
    <row r="46" spans="1:2" x14ac:dyDescent="0.25">
      <c r="A46" t="s">
        <v>61</v>
      </c>
      <c r="B46" t="s">
        <v>47</v>
      </c>
    </row>
    <row r="47" spans="1:2" x14ac:dyDescent="0.25">
      <c r="A47" t="s">
        <v>61</v>
      </c>
      <c r="B47" t="s">
        <v>48</v>
      </c>
    </row>
    <row r="48" spans="1:2" x14ac:dyDescent="0.25">
      <c r="A48" t="s">
        <v>61</v>
      </c>
      <c r="B48" t="s">
        <v>49</v>
      </c>
    </row>
    <row r="49" spans="1:2" x14ac:dyDescent="0.25">
      <c r="A49" t="s">
        <v>61</v>
      </c>
      <c r="B49" t="s">
        <v>50</v>
      </c>
    </row>
    <row r="50" spans="1:2" x14ac:dyDescent="0.25">
      <c r="A50" t="s">
        <v>61</v>
      </c>
      <c r="B50" t="s">
        <v>51</v>
      </c>
    </row>
    <row r="51" spans="1:2" x14ac:dyDescent="0.25">
      <c r="A51" t="s">
        <v>61</v>
      </c>
      <c r="B51" t="s">
        <v>52</v>
      </c>
    </row>
    <row r="52" spans="1:2" x14ac:dyDescent="0.25">
      <c r="A52" t="s">
        <v>61</v>
      </c>
      <c r="B52" t="s">
        <v>53</v>
      </c>
    </row>
    <row r="53" spans="1:2" x14ac:dyDescent="0.25">
      <c r="A53" t="s">
        <v>61</v>
      </c>
      <c r="B53" t="s">
        <v>54</v>
      </c>
    </row>
    <row r="54" spans="1:2" x14ac:dyDescent="0.25">
      <c r="A54" t="s">
        <v>61</v>
      </c>
      <c r="B54" t="s">
        <v>55</v>
      </c>
    </row>
    <row r="55" spans="1:2" x14ac:dyDescent="0.25">
      <c r="A55" t="s">
        <v>61</v>
      </c>
      <c r="B55" t="s">
        <v>56</v>
      </c>
    </row>
    <row r="56" spans="1:2" x14ac:dyDescent="0.25">
      <c r="A56" t="s">
        <v>61</v>
      </c>
      <c r="B56" t="s">
        <v>57</v>
      </c>
    </row>
    <row r="57" spans="1:2" x14ac:dyDescent="0.25">
      <c r="A57" t="s">
        <v>61</v>
      </c>
      <c r="B57" t="s">
        <v>58</v>
      </c>
    </row>
    <row r="58" spans="1:2" x14ac:dyDescent="0.25">
      <c r="A58" t="s">
        <v>61</v>
      </c>
      <c r="B58" t="s">
        <v>59</v>
      </c>
    </row>
    <row r="59" spans="1:2" x14ac:dyDescent="0.25">
      <c r="A59" t="s">
        <v>61</v>
      </c>
      <c r="B59" t="s">
        <v>60</v>
      </c>
    </row>
    <row r="60" spans="1:2" x14ac:dyDescent="0.25">
      <c r="A60" t="s">
        <v>61</v>
      </c>
      <c r="B60" t="s">
        <v>35</v>
      </c>
    </row>
    <row r="61" spans="1:2" x14ac:dyDescent="0.25">
      <c r="A61" t="s">
        <v>85</v>
      </c>
      <c r="B61" t="s">
        <v>140</v>
      </c>
    </row>
    <row r="62" spans="1:2" x14ac:dyDescent="0.25">
      <c r="A62" t="s">
        <v>85</v>
      </c>
      <c r="B62" t="s">
        <v>141</v>
      </c>
    </row>
    <row r="63" spans="1:2" x14ac:dyDescent="0.25">
      <c r="A63" t="s">
        <v>85</v>
      </c>
      <c r="B63" t="s">
        <v>117</v>
      </c>
    </row>
    <row r="64" spans="1:2" x14ac:dyDescent="0.25">
      <c r="A64" t="s">
        <v>85</v>
      </c>
      <c r="B64" t="s">
        <v>118</v>
      </c>
    </row>
    <row r="65" spans="1:2" x14ac:dyDescent="0.25">
      <c r="A65" t="s">
        <v>85</v>
      </c>
      <c r="B65" t="s">
        <v>119</v>
      </c>
    </row>
    <row r="66" spans="1:2" x14ac:dyDescent="0.25">
      <c r="A66" t="s">
        <v>85</v>
      </c>
      <c r="B66" t="s">
        <v>120</v>
      </c>
    </row>
    <row r="67" spans="1:2" x14ac:dyDescent="0.25">
      <c r="A67" t="s">
        <v>85</v>
      </c>
      <c r="B67" t="s">
        <v>115</v>
      </c>
    </row>
    <row r="68" spans="1:2" x14ac:dyDescent="0.25">
      <c r="A68" t="s">
        <v>85</v>
      </c>
      <c r="B68" t="s">
        <v>121</v>
      </c>
    </row>
    <row r="69" spans="1:2" x14ac:dyDescent="0.25">
      <c r="A69" t="s">
        <v>85</v>
      </c>
      <c r="B69" t="s">
        <v>122</v>
      </c>
    </row>
    <row r="70" spans="1:2" x14ac:dyDescent="0.25">
      <c r="A70" t="s">
        <v>85</v>
      </c>
      <c r="B70" t="s">
        <v>135</v>
      </c>
    </row>
    <row r="71" spans="1:2" x14ac:dyDescent="0.25">
      <c r="A71" t="s">
        <v>85</v>
      </c>
      <c r="B71" t="s">
        <v>136</v>
      </c>
    </row>
    <row r="72" spans="1:2" x14ac:dyDescent="0.25">
      <c r="A72" t="s">
        <v>85</v>
      </c>
      <c r="B72" t="s">
        <v>142</v>
      </c>
    </row>
    <row r="73" spans="1:2" x14ac:dyDescent="0.25">
      <c r="A73" t="s">
        <v>85</v>
      </c>
      <c r="B73" t="s">
        <v>123</v>
      </c>
    </row>
    <row r="74" spans="1:2" x14ac:dyDescent="0.25">
      <c r="A74" t="s">
        <v>85</v>
      </c>
      <c r="B74" t="s">
        <v>124</v>
      </c>
    </row>
    <row r="75" spans="1:2" x14ac:dyDescent="0.25">
      <c r="A75" t="s">
        <v>85</v>
      </c>
      <c r="B75" t="s">
        <v>137</v>
      </c>
    </row>
    <row r="76" spans="1:2" x14ac:dyDescent="0.25">
      <c r="A76" t="s">
        <v>85</v>
      </c>
      <c r="B76" t="s">
        <v>125</v>
      </c>
    </row>
    <row r="77" spans="1:2" x14ac:dyDescent="0.25">
      <c r="A77" t="s">
        <v>85</v>
      </c>
      <c r="B77" t="s">
        <v>126</v>
      </c>
    </row>
    <row r="78" spans="1:2" x14ac:dyDescent="0.25">
      <c r="A78" t="s">
        <v>85</v>
      </c>
      <c r="B78" t="s">
        <v>127</v>
      </c>
    </row>
    <row r="79" spans="1:2" x14ac:dyDescent="0.25">
      <c r="A79" t="s">
        <v>85</v>
      </c>
      <c r="B79" t="s">
        <v>128</v>
      </c>
    </row>
    <row r="80" spans="1:2" x14ac:dyDescent="0.25">
      <c r="A80" t="s">
        <v>85</v>
      </c>
      <c r="B80" t="s">
        <v>116</v>
      </c>
    </row>
    <row r="81" spans="1:2" x14ac:dyDescent="0.25">
      <c r="A81" t="s">
        <v>85</v>
      </c>
      <c r="B81" t="s">
        <v>143</v>
      </c>
    </row>
    <row r="82" spans="1:2" x14ac:dyDescent="0.25">
      <c r="A82" t="s">
        <v>85</v>
      </c>
      <c r="B82" t="s">
        <v>138</v>
      </c>
    </row>
    <row r="83" spans="1:2" x14ac:dyDescent="0.25">
      <c r="A83" t="s">
        <v>85</v>
      </c>
      <c r="B83" t="s">
        <v>129</v>
      </c>
    </row>
    <row r="84" spans="1:2" x14ac:dyDescent="0.25">
      <c r="A84" t="s">
        <v>85</v>
      </c>
      <c r="B84" t="s">
        <v>130</v>
      </c>
    </row>
    <row r="85" spans="1:2" x14ac:dyDescent="0.25">
      <c r="A85" t="s">
        <v>85</v>
      </c>
      <c r="B85" t="s">
        <v>131</v>
      </c>
    </row>
    <row r="86" spans="1:2" x14ac:dyDescent="0.25">
      <c r="A86" t="s">
        <v>85</v>
      </c>
      <c r="B86" t="s">
        <v>132</v>
      </c>
    </row>
    <row r="87" spans="1:2" x14ac:dyDescent="0.25">
      <c r="A87" t="s">
        <v>85</v>
      </c>
      <c r="B87" t="s">
        <v>144</v>
      </c>
    </row>
    <row r="88" spans="1:2" x14ac:dyDescent="0.25">
      <c r="A88" t="s">
        <v>85</v>
      </c>
      <c r="B88" t="s">
        <v>139</v>
      </c>
    </row>
    <row r="89" spans="1:2" x14ac:dyDescent="0.25">
      <c r="A89" t="s">
        <v>85</v>
      </c>
      <c r="B89" t="s">
        <v>101</v>
      </c>
    </row>
    <row r="90" spans="1:2" x14ac:dyDescent="0.25">
      <c r="A90" t="s">
        <v>85</v>
      </c>
      <c r="B90" t="s">
        <v>134</v>
      </c>
    </row>
    <row r="91" spans="1:2" x14ac:dyDescent="0.25">
      <c r="A91" t="s">
        <v>85</v>
      </c>
      <c r="B91" t="s">
        <v>133</v>
      </c>
    </row>
    <row r="92" spans="1:2" x14ac:dyDescent="0.25">
      <c r="A92" t="s">
        <v>85</v>
      </c>
      <c r="B92" t="s">
        <v>145</v>
      </c>
    </row>
    <row r="93" spans="1:2" x14ac:dyDescent="0.25">
      <c r="A93" t="s">
        <v>85</v>
      </c>
      <c r="B93" t="s">
        <v>146</v>
      </c>
    </row>
    <row r="94" spans="1:2" x14ac:dyDescent="0.25">
      <c r="A94" t="s">
        <v>85</v>
      </c>
      <c r="B94" t="s">
        <v>147</v>
      </c>
    </row>
    <row r="95" spans="1:2" x14ac:dyDescent="0.25">
      <c r="A95" t="s">
        <v>110</v>
      </c>
      <c r="B95" t="s">
        <v>86</v>
      </c>
    </row>
    <row r="96" spans="1:2" x14ac:dyDescent="0.25">
      <c r="A96" t="s">
        <v>110</v>
      </c>
      <c r="B96" t="s">
        <v>87</v>
      </c>
    </row>
    <row r="97" spans="1:2" x14ac:dyDescent="0.25">
      <c r="A97" t="s">
        <v>110</v>
      </c>
      <c r="B97" t="s">
        <v>88</v>
      </c>
    </row>
    <row r="98" spans="1:2" x14ac:dyDescent="0.25">
      <c r="A98" t="s">
        <v>110</v>
      </c>
      <c r="B98" t="s">
        <v>89</v>
      </c>
    </row>
    <row r="99" spans="1:2" x14ac:dyDescent="0.25">
      <c r="A99" t="s">
        <v>110</v>
      </c>
      <c r="B99" t="s">
        <v>90</v>
      </c>
    </row>
    <row r="100" spans="1:2" x14ac:dyDescent="0.25">
      <c r="A100" t="s">
        <v>110</v>
      </c>
      <c r="B100" t="s">
        <v>91</v>
      </c>
    </row>
    <row r="101" spans="1:2" x14ac:dyDescent="0.25">
      <c r="A101" t="s">
        <v>110</v>
      </c>
      <c r="B101" t="s">
        <v>92</v>
      </c>
    </row>
    <row r="102" spans="1:2" x14ac:dyDescent="0.25">
      <c r="A102" t="s">
        <v>110</v>
      </c>
      <c r="B102" t="s">
        <v>93</v>
      </c>
    </row>
    <row r="103" spans="1:2" x14ac:dyDescent="0.25">
      <c r="A103" t="s">
        <v>110</v>
      </c>
      <c r="B103" t="s">
        <v>94</v>
      </c>
    </row>
    <row r="104" spans="1:2" x14ac:dyDescent="0.25">
      <c r="A104" t="s">
        <v>110</v>
      </c>
      <c r="B104" t="s">
        <v>95</v>
      </c>
    </row>
    <row r="105" spans="1:2" x14ac:dyDescent="0.25">
      <c r="A105" t="s">
        <v>110</v>
      </c>
      <c r="B105" t="s">
        <v>96</v>
      </c>
    </row>
    <row r="106" spans="1:2" x14ac:dyDescent="0.25">
      <c r="A106" t="s">
        <v>110</v>
      </c>
      <c r="B106" t="s">
        <v>97</v>
      </c>
    </row>
    <row r="107" spans="1:2" x14ac:dyDescent="0.25">
      <c r="A107" t="s">
        <v>110</v>
      </c>
      <c r="B107" t="s">
        <v>98</v>
      </c>
    </row>
    <row r="108" spans="1:2" x14ac:dyDescent="0.25">
      <c r="A108" t="s">
        <v>110</v>
      </c>
      <c r="B108" t="s">
        <v>99</v>
      </c>
    </row>
    <row r="109" spans="1:2" x14ac:dyDescent="0.25">
      <c r="A109" t="s">
        <v>110</v>
      </c>
      <c r="B109" t="s">
        <v>100</v>
      </c>
    </row>
    <row r="110" spans="1:2" x14ac:dyDescent="0.25">
      <c r="A110" t="s">
        <v>110</v>
      </c>
      <c r="B110" t="s">
        <v>101</v>
      </c>
    </row>
    <row r="111" spans="1:2" x14ac:dyDescent="0.25">
      <c r="A111" t="s">
        <v>110</v>
      </c>
      <c r="B111" t="s">
        <v>102</v>
      </c>
    </row>
    <row r="112" spans="1:2" x14ac:dyDescent="0.25">
      <c r="A112" t="s">
        <v>110</v>
      </c>
      <c r="B112" t="s">
        <v>103</v>
      </c>
    </row>
    <row r="113" spans="1:2" x14ac:dyDescent="0.25">
      <c r="A113" t="s">
        <v>110</v>
      </c>
      <c r="B113" t="s">
        <v>104</v>
      </c>
    </row>
    <row r="114" spans="1:2" x14ac:dyDescent="0.25">
      <c r="A114" t="s">
        <v>110</v>
      </c>
      <c r="B114" t="s">
        <v>105</v>
      </c>
    </row>
    <row r="115" spans="1:2" x14ac:dyDescent="0.25">
      <c r="A115" t="s">
        <v>110</v>
      </c>
      <c r="B115" t="s">
        <v>106</v>
      </c>
    </row>
    <row r="116" spans="1:2" x14ac:dyDescent="0.25">
      <c r="A116" t="s">
        <v>110</v>
      </c>
      <c r="B116" t="s">
        <v>107</v>
      </c>
    </row>
    <row r="117" spans="1:2" x14ac:dyDescent="0.25">
      <c r="A117" t="s">
        <v>23</v>
      </c>
      <c r="B117" t="s">
        <v>0</v>
      </c>
    </row>
    <row r="118" spans="1:2" x14ac:dyDescent="0.25">
      <c r="A118" t="s">
        <v>23</v>
      </c>
      <c r="B118" s="1" t="s">
        <v>1</v>
      </c>
    </row>
    <row r="119" spans="1:2" x14ac:dyDescent="0.25">
      <c r="A119" t="s">
        <v>23</v>
      </c>
      <c r="B119" t="s">
        <v>2</v>
      </c>
    </row>
    <row r="120" spans="1:2" x14ac:dyDescent="0.25">
      <c r="A120" t="s">
        <v>23</v>
      </c>
      <c r="B120" s="1" t="s">
        <v>7</v>
      </c>
    </row>
    <row r="121" spans="1:2" x14ac:dyDescent="0.25">
      <c r="A121" t="s">
        <v>23</v>
      </c>
      <c r="B121" t="s">
        <v>12</v>
      </c>
    </row>
    <row r="122" spans="1:2" x14ac:dyDescent="0.25">
      <c r="A122" t="s">
        <v>23</v>
      </c>
      <c r="B122" s="1" t="s">
        <v>16</v>
      </c>
    </row>
    <row r="123" spans="1:2" x14ac:dyDescent="0.25">
      <c r="A123" t="s">
        <v>23</v>
      </c>
      <c r="B123" s="1" t="s">
        <v>18</v>
      </c>
    </row>
    <row r="124" spans="1:2" x14ac:dyDescent="0.25">
      <c r="A124" t="s">
        <v>23</v>
      </c>
      <c r="B124" s="1" t="s">
        <v>20</v>
      </c>
    </row>
    <row r="125" spans="1:2" x14ac:dyDescent="0.25">
      <c r="A125" t="s">
        <v>23</v>
      </c>
      <c r="B125" t="s">
        <v>22</v>
      </c>
    </row>
    <row r="126" spans="1:2" x14ac:dyDescent="0.25">
      <c r="A126" t="s">
        <v>23</v>
      </c>
      <c r="B126" t="s">
        <v>3</v>
      </c>
    </row>
    <row r="127" spans="1:2" x14ac:dyDescent="0.25">
      <c r="A127" t="s">
        <v>23</v>
      </c>
      <c r="B127" t="s">
        <v>4</v>
      </c>
    </row>
    <row r="128" spans="1:2" x14ac:dyDescent="0.25">
      <c r="A128" t="s">
        <v>23</v>
      </c>
      <c r="B128" s="1" t="s">
        <v>5</v>
      </c>
    </row>
    <row r="129" spans="1:2" x14ac:dyDescent="0.25">
      <c r="A129" t="s">
        <v>23</v>
      </c>
      <c r="B129" t="s">
        <v>6</v>
      </c>
    </row>
    <row r="130" spans="1:2" x14ac:dyDescent="0.25">
      <c r="A130" t="s">
        <v>23</v>
      </c>
      <c r="B130" s="1" t="s">
        <v>8</v>
      </c>
    </row>
    <row r="131" spans="1:2" x14ac:dyDescent="0.25">
      <c r="A131" t="s">
        <v>23</v>
      </c>
      <c r="B131" s="1" t="s">
        <v>9</v>
      </c>
    </row>
    <row r="132" spans="1:2" x14ac:dyDescent="0.25">
      <c r="A132" t="s">
        <v>23</v>
      </c>
      <c r="B132" s="1" t="s">
        <v>10</v>
      </c>
    </row>
    <row r="133" spans="1:2" x14ac:dyDescent="0.25">
      <c r="A133" t="s">
        <v>23</v>
      </c>
      <c r="B133" s="1" t="s">
        <v>11</v>
      </c>
    </row>
    <row r="134" spans="1:2" x14ac:dyDescent="0.25">
      <c r="A134" t="s">
        <v>23</v>
      </c>
      <c r="B134" s="1" t="s">
        <v>13</v>
      </c>
    </row>
    <row r="135" spans="1:2" x14ac:dyDescent="0.25">
      <c r="A135" t="s">
        <v>23</v>
      </c>
      <c r="B135" s="1" t="s">
        <v>14</v>
      </c>
    </row>
    <row r="136" spans="1:2" x14ac:dyDescent="0.25">
      <c r="A136" t="s">
        <v>23</v>
      </c>
      <c r="B136" s="1" t="s">
        <v>15</v>
      </c>
    </row>
    <row r="137" spans="1:2" x14ac:dyDescent="0.25">
      <c r="A137" t="s">
        <v>23</v>
      </c>
      <c r="B137" s="1" t="s">
        <v>17</v>
      </c>
    </row>
    <row r="138" spans="1:2" x14ac:dyDescent="0.25">
      <c r="A138" t="s">
        <v>23</v>
      </c>
      <c r="B138" s="1" t="s">
        <v>19</v>
      </c>
    </row>
    <row r="139" spans="1:2" x14ac:dyDescent="0.25">
      <c r="A139" t="s">
        <v>23</v>
      </c>
      <c r="B139" s="1" t="s">
        <v>21</v>
      </c>
    </row>
  </sheetData>
  <sortState ref="A2:B139">
    <sortCondition ref="A2:A139"/>
    <sortCondition ref="B2:B1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Результаты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2017-11-03T13:02:43Z</dcterms:modified>
</cp:coreProperties>
</file>